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945" yWindow="-195" windowWidth="24240" windowHeight="12675"/>
  </bookViews>
  <sheets>
    <sheet name="Codes for Comm" sheetId="3" r:id="rId1"/>
    <sheet name="2008 top codes" sheetId="2" r:id="rId2"/>
    <sheet name="2009 top codes" sheetId="1" r:id="rId3"/>
    <sheet name="Sheet1" sheetId="4" r:id="rId4"/>
  </sheets>
  <definedNames>
    <definedName name="Z_B81B27B3_3CF8_4B7A_BD59_AD1E5778B401_.wvu.Cols" localSheetId="0" hidden="1">'Codes for Comm'!$D:$J</definedName>
  </definedNames>
  <calcPr calcId="145621"/>
  <customWorkbookViews>
    <customWorkbookView name="bwhitman - Personal View" guid="{B81B27B3-3CF8-4B7A-BD59-AD1E5778B401}" mergeInterval="0" personalView="1" maximized="1" xWindow="1" yWindow="1" windowWidth="1596" windowHeight="679" activeSheetId="3"/>
  </customWorkbookViews>
</workbook>
</file>

<file path=xl/calcChain.xml><?xml version="1.0" encoding="utf-8"?>
<calcChain xmlns="http://schemas.openxmlformats.org/spreadsheetml/2006/main">
  <c r="N42" i="3" l="1"/>
  <c r="N41" i="3"/>
  <c r="N40" i="3"/>
  <c r="N39" i="3"/>
  <c r="N38" i="3"/>
  <c r="N33" i="3"/>
  <c r="N32" i="3"/>
  <c r="N31" i="3"/>
  <c r="N30" i="3"/>
  <c r="N29" i="3"/>
  <c r="N28" i="3"/>
  <c r="N14" i="3"/>
  <c r="N15" i="3"/>
  <c r="N16" i="3"/>
  <c r="N17" i="3"/>
  <c r="N18" i="3"/>
  <c r="N19" i="3"/>
  <c r="N20" i="3"/>
  <c r="N21" i="3"/>
  <c r="N22" i="3"/>
  <c r="N23" i="3"/>
  <c r="N24" i="3"/>
  <c r="N25" i="3"/>
  <c r="N13" i="3"/>
  <c r="N10" i="3"/>
  <c r="N9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7" i="3"/>
  <c r="O26" i="3"/>
  <c r="O25" i="3"/>
  <c r="O24" i="3"/>
  <c r="O23" i="3"/>
  <c r="O20" i="3"/>
  <c r="O16" i="3"/>
  <c r="O14" i="3"/>
  <c r="O12" i="3"/>
  <c r="O11" i="3"/>
  <c r="O10" i="3"/>
  <c r="O3" i="3"/>
  <c r="O4" i="3"/>
  <c r="O5" i="3"/>
  <c r="O6" i="3"/>
  <c r="O7" i="3"/>
  <c r="O8" i="3"/>
  <c r="O2" i="3"/>
  <c r="M3" i="3"/>
  <c r="M4" i="3"/>
  <c r="M5" i="3"/>
  <c r="M6" i="3"/>
  <c r="M7" i="3"/>
  <c r="M8" i="3"/>
  <c r="M39" i="3" l="1"/>
  <c r="L39" i="3"/>
  <c r="P41" i="3"/>
  <c r="Q41" i="3"/>
  <c r="M40" i="3"/>
  <c r="L40" i="3"/>
  <c r="L38" i="3"/>
  <c r="M38" i="3"/>
  <c r="L18" i="3"/>
  <c r="P39" i="3" l="1"/>
  <c r="Q39" i="3"/>
  <c r="P38" i="3"/>
  <c r="P40" i="3"/>
  <c r="Q40" i="3"/>
  <c r="Q38" i="3"/>
  <c r="P18" i="3"/>
  <c r="L9" i="3"/>
  <c r="L10" i="3"/>
  <c r="L13" i="3"/>
  <c r="L14" i="3"/>
  <c r="L15" i="3"/>
  <c r="L16" i="3"/>
  <c r="L17" i="3"/>
  <c r="L19" i="3"/>
  <c r="L20" i="3"/>
  <c r="L21" i="3"/>
  <c r="L22" i="3"/>
  <c r="L23" i="3"/>
  <c r="L24" i="3"/>
  <c r="L25" i="3"/>
  <c r="L28" i="3"/>
  <c r="L29" i="3"/>
  <c r="L30" i="3"/>
  <c r="L31" i="3"/>
  <c r="L32" i="3"/>
  <c r="L33" i="3"/>
  <c r="L42" i="3"/>
  <c r="M37" i="3"/>
  <c r="M36" i="3"/>
  <c r="M35" i="3"/>
  <c r="M34" i="3"/>
  <c r="M33" i="3"/>
  <c r="M32" i="3"/>
  <c r="M31" i="3"/>
  <c r="M30" i="3"/>
  <c r="M29" i="3"/>
  <c r="M27" i="3"/>
  <c r="M26" i="3"/>
  <c r="M25" i="3"/>
  <c r="M24" i="3"/>
  <c r="M23" i="3"/>
  <c r="M20" i="3"/>
  <c r="M16" i="3"/>
  <c r="M14" i="3"/>
  <c r="M12" i="3"/>
  <c r="M11" i="3"/>
  <c r="M10" i="3"/>
  <c r="M2" i="3"/>
  <c r="Q27" i="3" l="1"/>
  <c r="Q26" i="3"/>
  <c r="Q11" i="3" l="1"/>
  <c r="Q12" i="3"/>
  <c r="P9" i="3"/>
  <c r="P14" i="3"/>
  <c r="P16" i="3"/>
  <c r="Q34" i="3"/>
  <c r="Q35" i="3"/>
  <c r="Q36" i="3"/>
  <c r="Q16" i="3"/>
  <c r="Q14" i="3"/>
  <c r="Q3" i="3"/>
  <c r="Q6" i="3"/>
  <c r="Q7" i="3"/>
  <c r="Q2" i="3"/>
  <c r="P10" i="3" l="1"/>
  <c r="P13" i="3"/>
  <c r="P15" i="3"/>
  <c r="P17" i="3"/>
  <c r="P19" i="3"/>
  <c r="P20" i="3"/>
  <c r="P21" i="3"/>
  <c r="P22" i="3"/>
  <c r="P23" i="3"/>
  <c r="P24" i="3"/>
  <c r="P25" i="3"/>
  <c r="P28" i="3"/>
  <c r="P29" i="3"/>
  <c r="P30" i="3"/>
  <c r="P31" i="3"/>
  <c r="P32" i="3"/>
  <c r="P33" i="3"/>
  <c r="Q4" i="3"/>
  <c r="Q5" i="3"/>
  <c r="Q8" i="3"/>
  <c r="Q10" i="3"/>
  <c r="Q20" i="3"/>
  <c r="Q23" i="3"/>
  <c r="Q24" i="3"/>
  <c r="Q25" i="3"/>
  <c r="Q29" i="3"/>
  <c r="Q30" i="3"/>
  <c r="Q31" i="3"/>
  <c r="Q32" i="3"/>
  <c r="Q33" i="3"/>
  <c r="Q37" i="3"/>
  <c r="P42" i="3" l="1"/>
</calcChain>
</file>

<file path=xl/sharedStrings.xml><?xml version="1.0" encoding="utf-8"?>
<sst xmlns="http://schemas.openxmlformats.org/spreadsheetml/2006/main" count="399" uniqueCount="121">
  <si>
    <t>Medicare Leading Part B Procedure Codes Ranked by Allowed Charges</t>
  </si>
  <si>
    <t>Calendar Year 2009</t>
  </si>
  <si>
    <t>Code</t>
  </si>
  <si>
    <t>Descriptor</t>
  </si>
  <si>
    <t>Allowed Charges</t>
  </si>
  <si>
    <t>% of Allowed Charges</t>
  </si>
  <si>
    <t>TTE w/doppler, complete</t>
  </si>
  <si>
    <t>Heart image (3D), multiple</t>
  </si>
  <si>
    <t>78465*</t>
  </si>
  <si>
    <t>* Deleted</t>
  </si>
  <si>
    <t>Extracranial study</t>
  </si>
  <si>
    <t>Insert Intracoronary stent</t>
  </si>
  <si>
    <t>Electrocardiogram, complete</t>
  </si>
  <si>
    <t>Left heart catheterization</t>
  </si>
  <si>
    <t>78465TC</t>
  </si>
  <si>
    <t>Heart image (3d), multiple</t>
  </si>
  <si>
    <t>Office/outpatient visit, est</t>
  </si>
  <si>
    <t>Echo exam of heart</t>
  </si>
  <si>
    <t>Subsequent hospital care</t>
  </si>
  <si>
    <t>Insert intracoronary stent</t>
  </si>
  <si>
    <t>Cardiovascular stress test</t>
  </si>
  <si>
    <t>Initial inpatient consult</t>
  </si>
  <si>
    <t>Doppler echo exam, heart</t>
  </si>
  <si>
    <t>Doppler color flow add-on</t>
  </si>
  <si>
    <t>Heart wall motion add-on</t>
  </si>
  <si>
    <t>Electrocardiogram report</t>
  </si>
  <si>
    <t>Initial hospital care</t>
  </si>
  <si>
    <t>2011 Work RVU</t>
  </si>
  <si>
    <t>2012 Work RVU</t>
  </si>
  <si>
    <t>2011 PLI RVU</t>
  </si>
  <si>
    <t>2012 PLI RVU</t>
  </si>
  <si>
    <t>G0166</t>
  </si>
  <si>
    <t>93307TC</t>
  </si>
  <si>
    <t>93325TC</t>
  </si>
  <si>
    <t>93510TC</t>
  </si>
  <si>
    <t>93320TC</t>
  </si>
  <si>
    <t>Heart function add-on</t>
  </si>
  <si>
    <t>Eltrd/insert pace-defib</t>
  </si>
  <si>
    <t>Imaging, cardiac cath</t>
  </si>
  <si>
    <t>Insertion of heart pacemaker</t>
  </si>
  <si>
    <t>Echo transthoracic</t>
  </si>
  <si>
    <t>Rt &amp; Lt heart catheters</t>
  </si>
  <si>
    <t>Hospital discharge day</t>
  </si>
  <si>
    <t>Telephone analy, pacemaker</t>
  </si>
  <si>
    <t>ECG monitor/report, 24 hrs</t>
  </si>
  <si>
    <t>Inject for coronary x-rays</t>
  </si>
  <si>
    <t>Electrophysiology evaluation</t>
  </si>
  <si>
    <t>Analyze pacemaker system</t>
  </si>
  <si>
    <t>Cath placement, angiography</t>
  </si>
  <si>
    <t>Office/outpatient visit, new</t>
  </si>
  <si>
    <t>Analyze ht pace device dual</t>
  </si>
  <si>
    <t>Ablate heart dysrhythm focus</t>
  </si>
  <si>
    <t>Injection for heart x-rays</t>
  </si>
  <si>
    <t>Echo transesophageal</t>
  </si>
  <si>
    <t>Coronary artery dilation</t>
  </si>
  <si>
    <t>L ventric pacing lead add-on</t>
  </si>
  <si>
    <t>Place catheter in artery</t>
  </si>
  <si>
    <t>2011 F PE RVU</t>
  </si>
  <si>
    <t>2012 F PE RVU</t>
  </si>
  <si>
    <t>2012 NF PE RVU</t>
  </si>
  <si>
    <t>2011  NF PE RVU</t>
  </si>
  <si>
    <t>2011 F</t>
  </si>
  <si>
    <t>2011 NF</t>
  </si>
  <si>
    <t>2012 NF</t>
  </si>
  <si>
    <t>2012 F</t>
  </si>
  <si>
    <t>NA</t>
  </si>
  <si>
    <t xml:space="preserve"> </t>
  </si>
  <si>
    <t>TTE w/ doppler, complete</t>
  </si>
  <si>
    <t>93306TC</t>
  </si>
  <si>
    <t>Mod</t>
  </si>
  <si>
    <t>Extrnl counterpulse, per tx</t>
  </si>
  <si>
    <t xml:space="preserve">Left heart cath </t>
  </si>
  <si>
    <t>SPECT - multiple study</t>
  </si>
  <si>
    <t>Established office visit - level 1</t>
  </si>
  <si>
    <t>Established office visit - level 3</t>
  </si>
  <si>
    <t>Established office visit - level 4</t>
  </si>
  <si>
    <t>Established office visit - level 5</t>
  </si>
  <si>
    <t>Initial hospital care - level 3</t>
  </si>
  <si>
    <t>Subsequent hospital care - level 2</t>
  </si>
  <si>
    <t>Subsequent hospital care - level 3</t>
  </si>
  <si>
    <t>Facility reimbursement is for services provided in the hospital.</t>
  </si>
  <si>
    <t>TC*</t>
  </si>
  <si>
    <t>26**</t>
  </si>
  <si>
    <t>*Technical component includes equipment, supplies, technician salaries, liability insurance, etc.</t>
  </si>
  <si>
    <t>**Professional component includes physician work and associated overhead and liability insurance.</t>
  </si>
  <si>
    <t>Established office visit - level 2</t>
  </si>
  <si>
    <t>Non-facility reimbursement is for service provided outside the hospital, i.e., a physician office.</t>
  </si>
  <si>
    <t>Ecg monit/reprt up to 48 hrs</t>
  </si>
  <si>
    <t>Short Descriptor</t>
  </si>
  <si>
    <t>Non-fac. Difference</t>
  </si>
  <si>
    <t>Fac. Difference</t>
  </si>
  <si>
    <t>Coronary stent with angiography</t>
  </si>
  <si>
    <t>Revascularization during AMI</t>
  </si>
  <si>
    <t>Stress TTE</t>
  </si>
  <si>
    <t>Rest TTE</t>
  </si>
  <si>
    <t>EP evaluation &amp; SV ablation</t>
  </si>
  <si>
    <t>EP evaluation &amp; AF ablation</t>
  </si>
  <si>
    <t>2015 Work RVU</t>
  </si>
  <si>
    <t>2016 Work RVU</t>
  </si>
  <si>
    <t>2015 NF PE RVU</t>
  </si>
  <si>
    <t>2015 F PE RVU</t>
  </si>
  <si>
    <t>2016 NF PE RVU</t>
  </si>
  <si>
    <t>2016 F PE RVU</t>
  </si>
  <si>
    <t>2016 PLI RVU</t>
  </si>
  <si>
    <t>2015 Non-facility</t>
  </si>
  <si>
    <t>2015 PLI RVU</t>
  </si>
  <si>
    <t>2015 Facility</t>
  </si>
  <si>
    <t>2016 Non-facility</t>
  </si>
  <si>
    <t>2016 Facility</t>
  </si>
  <si>
    <t>Cardiovascular stress test, supervision only</t>
  </si>
  <si>
    <t>PM device program evalulation, dual</t>
  </si>
  <si>
    <t>Advanced care plan 30 min</t>
  </si>
  <si>
    <t>Chron care mgt 20 min</t>
  </si>
  <si>
    <t>Trans care mgmt 14 day disch</t>
  </si>
  <si>
    <t>Trans care mgmt 7 day disch</t>
  </si>
  <si>
    <t>Insert heart PM atrial &amp; ven</t>
  </si>
  <si>
    <t>Remv &amp; replc pm gen dual lead</t>
  </si>
  <si>
    <t>Remv &amp; replc pm gen mult leads</t>
  </si>
  <si>
    <t>Remv &amp; replc dfb gen sing lead</t>
  </si>
  <si>
    <t>Remv &amp; replc dfb gen dual lead</t>
  </si>
  <si>
    <t>Remv &amp; replc dfb gen mult 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</si>
</sst>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MS Sans Serif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sz val="10"/>
      <color rgb="FFFF0000"/>
      <name val="MS Sans Serif"/>
      <family val="2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6" fontId="0" fillId="0" borderId="0" xfId="0" applyNumberFormat="1" applyAlignment="1">
      <alignment horizontal="right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 wrapText="1"/>
    </xf>
    <xf numFmtId="165" fontId="0" fillId="0" borderId="0" xfId="0" applyNumberFormat="1" applyFont="1" applyFill="1" applyAlignment="1">
      <alignment horizontal="left" wrapText="1"/>
    </xf>
    <xf numFmtId="0" fontId="7" fillId="0" borderId="0" xfId="0" applyFont="1" applyFill="1" applyBorder="1" applyAlignment="1" applyProtection="1">
      <alignment horizontal="left" wrapText="1"/>
    </xf>
    <xf numFmtId="0" fontId="9" fillId="0" borderId="0" xfId="0" applyFont="1" applyFill="1" applyBorder="1" applyAlignment="1" applyProtection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quotePrefix="1" applyFont="1" applyFill="1" applyAlignment="1">
      <alignment horizontal="left" wrapText="1"/>
    </xf>
    <xf numFmtId="0" fontId="10" fillId="0" borderId="1" xfId="0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65" fontId="1" fillId="0" borderId="0" xfId="0" applyNumberFormat="1" applyFont="1" applyFill="1" applyAlignment="1">
      <alignment horizontal="left" wrapText="1"/>
    </xf>
    <xf numFmtId="2" fontId="0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10" fillId="0" borderId="0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wrapText="1"/>
    </xf>
    <xf numFmtId="0" fontId="0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quotePrefix="1" applyFont="1" applyFill="1" applyAlignment="1">
      <alignment horizontal="left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zoomScale="90" zoomScaleNormal="90" workbookViewId="0">
      <pane ySplit="1" topLeftCell="A2" activePane="bottomLeft" state="frozen"/>
      <selection pane="bottomLeft" activeCell="G14" sqref="G14"/>
    </sheetView>
  </sheetViews>
  <sheetFormatPr defaultRowHeight="15" x14ac:dyDescent="0.25"/>
  <cols>
    <col min="1" max="1" width="9.140625" style="20"/>
    <col min="2" max="2" width="5" style="20" customWidth="1"/>
    <col min="3" max="3" width="42.85546875" style="20" customWidth="1"/>
    <col min="4" max="4" width="6.42578125" style="31" customWidth="1"/>
    <col min="5" max="5" width="6.42578125" style="34" customWidth="1"/>
    <col min="6" max="9" width="6" style="34" customWidth="1"/>
    <col min="10" max="11" width="6.28515625" style="34" customWidth="1"/>
    <col min="12" max="12" width="10" style="21" customWidth="1"/>
    <col min="13" max="13" width="9.7109375" style="21" customWidth="1"/>
    <col min="14" max="14" width="10" style="21" customWidth="1"/>
    <col min="15" max="15" width="9.5703125" style="21" customWidth="1"/>
    <col min="16" max="16" width="10.140625" style="20" customWidth="1"/>
    <col min="17" max="17" width="10.42578125" style="20" customWidth="1"/>
    <col min="18" max="16384" width="9.140625" style="20"/>
  </cols>
  <sheetData>
    <row r="1" spans="1:17" s="27" customFormat="1" ht="30" customHeight="1" x14ac:dyDescent="0.25">
      <c r="A1" s="27" t="s">
        <v>2</v>
      </c>
      <c r="B1" s="27" t="s">
        <v>69</v>
      </c>
      <c r="C1" s="28" t="s">
        <v>88</v>
      </c>
      <c r="D1" s="27" t="s">
        <v>97</v>
      </c>
      <c r="E1" s="27" t="s">
        <v>98</v>
      </c>
      <c r="F1" s="27" t="s">
        <v>99</v>
      </c>
      <c r="G1" s="27" t="s">
        <v>100</v>
      </c>
      <c r="H1" s="27" t="s">
        <v>101</v>
      </c>
      <c r="I1" s="27" t="s">
        <v>102</v>
      </c>
      <c r="J1" s="27" t="s">
        <v>105</v>
      </c>
      <c r="K1" s="27" t="s">
        <v>103</v>
      </c>
      <c r="L1" s="29" t="s">
        <v>104</v>
      </c>
      <c r="M1" s="29" t="s">
        <v>106</v>
      </c>
      <c r="N1" s="29" t="s">
        <v>107</v>
      </c>
      <c r="O1" s="29" t="s">
        <v>108</v>
      </c>
      <c r="P1" s="27" t="s">
        <v>89</v>
      </c>
      <c r="Q1" s="27" t="s">
        <v>90</v>
      </c>
    </row>
    <row r="2" spans="1:17" x14ac:dyDescent="0.25">
      <c r="A2" s="15">
        <v>33208</v>
      </c>
      <c r="B2" s="15"/>
      <c r="C2" s="26" t="s">
        <v>115</v>
      </c>
      <c r="D2" s="30">
        <v>8.77</v>
      </c>
      <c r="E2" s="30">
        <v>8.77</v>
      </c>
      <c r="F2" s="30" t="s">
        <v>65</v>
      </c>
      <c r="G2" s="30">
        <v>4.6399999999999997</v>
      </c>
      <c r="H2" s="30" t="s">
        <v>65</v>
      </c>
      <c r="I2" s="30">
        <v>4.62</v>
      </c>
      <c r="J2" s="30">
        <v>2.0099999999999998</v>
      </c>
      <c r="K2" s="30">
        <v>2.0699999999999998</v>
      </c>
      <c r="L2" s="21" t="s">
        <v>65</v>
      </c>
      <c r="M2" s="21">
        <f t="shared" ref="M2:M8" si="0">SUM(D2+G2+J2)*35.8228</f>
        <v>552.38757599999997</v>
      </c>
      <c r="N2" s="21" t="s">
        <v>65</v>
      </c>
      <c r="O2" s="21">
        <f>SUM(E2+I2+K2)*35.8279</f>
        <v>553.89933400000007</v>
      </c>
      <c r="P2" s="21" t="s">
        <v>65</v>
      </c>
      <c r="Q2" s="21">
        <f>SUM(O2-M2)</f>
        <v>1.5117580000000999</v>
      </c>
    </row>
    <row r="3" spans="1:17" x14ac:dyDescent="0.25">
      <c r="A3" s="15">
        <v>33228</v>
      </c>
      <c r="B3" s="15"/>
      <c r="C3" s="26" t="s">
        <v>116</v>
      </c>
      <c r="D3" s="30">
        <v>5.77</v>
      </c>
      <c r="E3" s="30">
        <v>5.77</v>
      </c>
      <c r="F3" s="30" t="s">
        <v>65</v>
      </c>
      <c r="G3" s="30">
        <v>3.48</v>
      </c>
      <c r="H3" s="30" t="s">
        <v>65</v>
      </c>
      <c r="I3" s="30">
        <v>3.47</v>
      </c>
      <c r="J3" s="30">
        <v>1.32</v>
      </c>
      <c r="K3" s="30">
        <v>1.36</v>
      </c>
      <c r="L3" s="21" t="s">
        <v>65</v>
      </c>
      <c r="M3" s="21">
        <f t="shared" si="0"/>
        <v>378.646996</v>
      </c>
      <c r="N3" s="21" t="s">
        <v>65</v>
      </c>
      <c r="O3" s="21">
        <f t="shared" ref="O3:O16" si="1">SUM(E3+I3+K3)*35.8279</f>
        <v>379.77573999999998</v>
      </c>
      <c r="P3" s="21" t="s">
        <v>65</v>
      </c>
      <c r="Q3" s="21">
        <f t="shared" ref="Q3:Q16" si="2">SUM(O3-M3)</f>
        <v>1.1287439999999833</v>
      </c>
    </row>
    <row r="4" spans="1:17" x14ac:dyDescent="0.25">
      <c r="A4" s="15">
        <v>33229</v>
      </c>
      <c r="B4" s="15"/>
      <c r="C4" s="26" t="s">
        <v>117</v>
      </c>
      <c r="D4" s="30">
        <v>6.04</v>
      </c>
      <c r="E4" s="30">
        <v>6.04</v>
      </c>
      <c r="F4" s="30" t="s">
        <v>65</v>
      </c>
      <c r="G4" s="30">
        <v>3.68</v>
      </c>
      <c r="H4" s="30" t="s">
        <v>65</v>
      </c>
      <c r="I4" s="30">
        <v>3.7</v>
      </c>
      <c r="J4" s="30">
        <v>1.37</v>
      </c>
      <c r="K4" s="30">
        <v>1.43</v>
      </c>
      <c r="L4" s="21" t="s">
        <v>65</v>
      </c>
      <c r="M4" s="21">
        <f t="shared" si="0"/>
        <v>397.27485200000001</v>
      </c>
      <c r="N4" s="21" t="s">
        <v>65</v>
      </c>
      <c r="O4" s="21">
        <f t="shared" si="1"/>
        <v>400.19764299999997</v>
      </c>
      <c r="P4" s="21" t="s">
        <v>65</v>
      </c>
      <c r="Q4" s="21">
        <f t="shared" si="2"/>
        <v>2.9227909999999611</v>
      </c>
    </row>
    <row r="5" spans="1:17" s="24" customFormat="1" x14ac:dyDescent="0.25">
      <c r="A5" s="15">
        <v>33249</v>
      </c>
      <c r="B5" s="15"/>
      <c r="C5" s="15" t="s">
        <v>37</v>
      </c>
      <c r="D5" s="30">
        <v>15.17</v>
      </c>
      <c r="E5" s="30">
        <v>15.17</v>
      </c>
      <c r="F5" s="30" t="s">
        <v>65</v>
      </c>
      <c r="G5" s="30">
        <v>8.1999999999999993</v>
      </c>
      <c r="H5" s="30" t="s">
        <v>65</v>
      </c>
      <c r="I5" s="30">
        <v>8.14</v>
      </c>
      <c r="J5" s="30">
        <v>3.47</v>
      </c>
      <c r="K5" s="30">
        <v>3.58</v>
      </c>
      <c r="L5" s="21" t="s">
        <v>65</v>
      </c>
      <c r="M5" s="21">
        <f t="shared" si="0"/>
        <v>961.48395199999993</v>
      </c>
      <c r="N5" s="21" t="s">
        <v>65</v>
      </c>
      <c r="O5" s="21">
        <f t="shared" si="1"/>
        <v>963.41223100000002</v>
      </c>
      <c r="P5" s="21" t="s">
        <v>65</v>
      </c>
      <c r="Q5" s="21">
        <f t="shared" si="2"/>
        <v>1.9282790000000887</v>
      </c>
    </row>
    <row r="6" spans="1:17" x14ac:dyDescent="0.25">
      <c r="A6" s="15">
        <v>33262</v>
      </c>
      <c r="B6" s="15"/>
      <c r="C6" s="26" t="s">
        <v>118</v>
      </c>
      <c r="D6" s="30">
        <v>6.06</v>
      </c>
      <c r="E6" s="30">
        <v>6.06</v>
      </c>
      <c r="F6" s="30" t="s">
        <v>65</v>
      </c>
      <c r="G6" s="30">
        <v>3.68</v>
      </c>
      <c r="H6" s="30" t="s">
        <v>65</v>
      </c>
      <c r="I6" s="30">
        <v>3.67</v>
      </c>
      <c r="J6" s="30">
        <v>1.29</v>
      </c>
      <c r="K6" s="30">
        <v>1.43</v>
      </c>
      <c r="L6" s="21" t="s">
        <v>65</v>
      </c>
      <c r="M6" s="21">
        <f t="shared" si="0"/>
        <v>395.12548400000003</v>
      </c>
      <c r="N6" s="21" t="s">
        <v>65</v>
      </c>
      <c r="O6" s="21">
        <f t="shared" si="1"/>
        <v>399.83936399999999</v>
      </c>
      <c r="P6" s="21" t="s">
        <v>65</v>
      </c>
      <c r="Q6" s="21">
        <f t="shared" si="2"/>
        <v>4.7138799999999605</v>
      </c>
    </row>
    <row r="7" spans="1:17" ht="14.25" customHeight="1" x14ac:dyDescent="0.25">
      <c r="A7" s="15">
        <v>33263</v>
      </c>
      <c r="B7" s="15"/>
      <c r="C7" s="26" t="s">
        <v>119</v>
      </c>
      <c r="D7" s="30">
        <v>6.33</v>
      </c>
      <c r="E7" s="30">
        <v>6.33</v>
      </c>
      <c r="F7" s="30" t="s">
        <v>65</v>
      </c>
      <c r="G7" s="30">
        <v>3.79</v>
      </c>
      <c r="H7" s="30" t="s">
        <v>65</v>
      </c>
      <c r="I7" s="30">
        <v>3.78</v>
      </c>
      <c r="J7" s="30">
        <v>1.35</v>
      </c>
      <c r="K7" s="30">
        <v>1.56</v>
      </c>
      <c r="L7" s="21" t="s">
        <v>65</v>
      </c>
      <c r="M7" s="21">
        <f t="shared" si="0"/>
        <v>410.88751600000001</v>
      </c>
      <c r="N7" s="21" t="s">
        <v>65</v>
      </c>
      <c r="O7" s="21">
        <f t="shared" si="1"/>
        <v>418.11159299999997</v>
      </c>
      <c r="P7" s="21" t="s">
        <v>65</v>
      </c>
      <c r="Q7" s="21">
        <f t="shared" si="2"/>
        <v>7.2240769999999657</v>
      </c>
    </row>
    <row r="8" spans="1:17" x14ac:dyDescent="0.25">
      <c r="A8" s="15">
        <v>33264</v>
      </c>
      <c r="B8" s="15"/>
      <c r="C8" s="26" t="s">
        <v>120</v>
      </c>
      <c r="D8" s="30">
        <v>6.6</v>
      </c>
      <c r="E8" s="30">
        <v>6.6</v>
      </c>
      <c r="F8" s="30" t="s">
        <v>65</v>
      </c>
      <c r="G8" s="30">
        <v>3.94</v>
      </c>
      <c r="H8" s="30" t="s">
        <v>65</v>
      </c>
      <c r="I8" s="30">
        <v>3.94</v>
      </c>
      <c r="J8" s="30">
        <v>1.41</v>
      </c>
      <c r="K8" s="30">
        <v>1.52</v>
      </c>
      <c r="L8" s="21" t="s">
        <v>65</v>
      </c>
      <c r="M8" s="21">
        <f t="shared" si="0"/>
        <v>428.08245999999997</v>
      </c>
      <c r="N8" s="21" t="s">
        <v>65</v>
      </c>
      <c r="O8" s="21">
        <f t="shared" si="1"/>
        <v>432.08447399999994</v>
      </c>
      <c r="P8" s="21" t="s">
        <v>65</v>
      </c>
      <c r="Q8" s="21">
        <f t="shared" si="2"/>
        <v>4.0020139999999742</v>
      </c>
    </row>
    <row r="9" spans="1:17" x14ac:dyDescent="0.25">
      <c r="A9" s="15">
        <v>78452</v>
      </c>
      <c r="B9" s="15"/>
      <c r="C9" s="22" t="s">
        <v>72</v>
      </c>
      <c r="D9" s="30">
        <v>1.62</v>
      </c>
      <c r="E9" s="30">
        <v>1.62</v>
      </c>
      <c r="F9" s="30">
        <v>11.98</v>
      </c>
      <c r="G9" s="30" t="s">
        <v>65</v>
      </c>
      <c r="H9" s="30">
        <v>11.99</v>
      </c>
      <c r="I9" s="30" t="s">
        <v>65</v>
      </c>
      <c r="J9" s="30">
        <v>0.11</v>
      </c>
      <c r="K9" s="30">
        <v>0.13</v>
      </c>
      <c r="L9" s="21">
        <f>SUM(D9+F9+J9)*35.8228</f>
        <v>491.13058800000005</v>
      </c>
      <c r="M9" s="21" t="s">
        <v>65</v>
      </c>
      <c r="N9" s="21">
        <f>SUM(E9+H9+K9)*35.8279</f>
        <v>492.27534600000001</v>
      </c>
      <c r="O9" s="21" t="s">
        <v>65</v>
      </c>
      <c r="P9" s="21">
        <f>SUM(N9-L9)</f>
        <v>1.1447579999999675</v>
      </c>
      <c r="Q9" s="21" t="s">
        <v>65</v>
      </c>
    </row>
    <row r="10" spans="1:17" x14ac:dyDescent="0.25">
      <c r="A10" s="15">
        <v>78452</v>
      </c>
      <c r="B10" s="15" t="s">
        <v>82</v>
      </c>
      <c r="C10" s="22" t="s">
        <v>72</v>
      </c>
      <c r="D10" s="30">
        <v>1.62</v>
      </c>
      <c r="E10" s="30">
        <v>1.62</v>
      </c>
      <c r="F10" s="30">
        <v>0.56000000000000005</v>
      </c>
      <c r="G10" s="30">
        <v>0.56000000000000005</v>
      </c>
      <c r="H10" s="30">
        <v>0.55000000000000004</v>
      </c>
      <c r="I10" s="30">
        <v>0.55000000000000004</v>
      </c>
      <c r="J10" s="30">
        <v>0.06</v>
      </c>
      <c r="K10" s="30">
        <v>7.0000000000000007E-2</v>
      </c>
      <c r="L10" s="21">
        <f>SUM(D10+F10+J10)*35.8228</f>
        <v>80.243072000000012</v>
      </c>
      <c r="M10" s="21">
        <f>SUM(D10+G10+J10)*35.8228</f>
        <v>80.243072000000012</v>
      </c>
      <c r="N10" s="21">
        <f>SUM(E10+H10+K10)*35.8279</f>
        <v>80.254495999999989</v>
      </c>
      <c r="O10" s="21">
        <f t="shared" si="1"/>
        <v>80.254495999999989</v>
      </c>
      <c r="P10" s="21">
        <f t="shared" ref="P10:P33" si="3">SUM(N10-L10)</f>
        <v>1.1423999999976786E-2</v>
      </c>
      <c r="Q10" s="21">
        <f t="shared" si="2"/>
        <v>1.1423999999976786E-2</v>
      </c>
    </row>
    <row r="11" spans="1:17" s="31" customFormat="1" x14ac:dyDescent="0.25">
      <c r="A11" s="15">
        <v>92928</v>
      </c>
      <c r="B11" s="15"/>
      <c r="C11" s="22" t="s">
        <v>91</v>
      </c>
      <c r="D11" s="30">
        <v>11.21</v>
      </c>
      <c r="E11" s="30">
        <v>11.21</v>
      </c>
      <c r="F11" s="30" t="s">
        <v>65</v>
      </c>
      <c r="G11" s="30">
        <v>3.81</v>
      </c>
      <c r="H11" s="30" t="s">
        <v>65</v>
      </c>
      <c r="I11" s="30">
        <v>3.79</v>
      </c>
      <c r="J11" s="30">
        <v>2.5499999999999998</v>
      </c>
      <c r="K11" s="30">
        <v>2.62</v>
      </c>
      <c r="L11" s="21" t="s">
        <v>65</v>
      </c>
      <c r="M11" s="21">
        <f>SUM(D11+G11+J11)*35.8228</f>
        <v>629.40659600000004</v>
      </c>
      <c r="N11" s="21" t="s">
        <v>65</v>
      </c>
      <c r="O11" s="21">
        <f t="shared" si="1"/>
        <v>631.287598</v>
      </c>
      <c r="P11" s="21" t="s">
        <v>65</v>
      </c>
      <c r="Q11" s="21">
        <f t="shared" si="2"/>
        <v>1.8810019999999668</v>
      </c>
    </row>
    <row r="12" spans="1:17" s="31" customFormat="1" x14ac:dyDescent="0.25">
      <c r="A12" s="15">
        <v>92941</v>
      </c>
      <c r="B12" s="15"/>
      <c r="C12" s="22" t="s">
        <v>92</v>
      </c>
      <c r="D12" s="30">
        <v>12.56</v>
      </c>
      <c r="E12" s="30">
        <v>12.56</v>
      </c>
      <c r="F12" s="30" t="s">
        <v>65</v>
      </c>
      <c r="G12" s="30">
        <v>4.2699999999999996</v>
      </c>
      <c r="H12" s="30" t="s">
        <v>65</v>
      </c>
      <c r="I12" s="30">
        <v>4.2300000000000004</v>
      </c>
      <c r="J12" s="30">
        <v>2.86</v>
      </c>
      <c r="K12" s="30">
        <v>2.88</v>
      </c>
      <c r="L12" s="21" t="s">
        <v>65</v>
      </c>
      <c r="M12" s="21">
        <f>SUM(D12+G12+J12)*35.8228</f>
        <v>705.35093199999994</v>
      </c>
      <c r="N12" s="21" t="s">
        <v>65</v>
      </c>
      <c r="O12" s="21">
        <f t="shared" si="1"/>
        <v>704.73479299999997</v>
      </c>
      <c r="P12" s="21" t="s">
        <v>65</v>
      </c>
      <c r="Q12" s="21">
        <f t="shared" si="2"/>
        <v>-0.61613899999997557</v>
      </c>
    </row>
    <row r="13" spans="1:17" x14ac:dyDescent="0.25">
      <c r="A13" s="15">
        <v>93000</v>
      </c>
      <c r="B13" s="15"/>
      <c r="C13" s="15" t="s">
        <v>12</v>
      </c>
      <c r="D13" s="30">
        <v>0.17</v>
      </c>
      <c r="E13" s="30">
        <v>0.17</v>
      </c>
      <c r="F13" s="30">
        <v>0.28999999999999998</v>
      </c>
      <c r="G13" s="30" t="s">
        <v>65</v>
      </c>
      <c r="H13" s="30">
        <v>0.28999999999999998</v>
      </c>
      <c r="I13" s="30" t="s">
        <v>65</v>
      </c>
      <c r="J13" s="30">
        <v>0.02</v>
      </c>
      <c r="K13" s="30">
        <v>0.02</v>
      </c>
      <c r="L13" s="21">
        <f t="shared" ref="L13:L25" si="4">SUM(D13+F13+J13)*35.8228</f>
        <v>17.194944</v>
      </c>
      <c r="M13" s="21" t="s">
        <v>65</v>
      </c>
      <c r="N13" s="21">
        <f>SUM(E13+H13+K13)*35.8279</f>
        <v>17.197392000000001</v>
      </c>
      <c r="O13" s="21" t="s">
        <v>65</v>
      </c>
      <c r="P13" s="21">
        <f t="shared" si="3"/>
        <v>2.4480000000011159E-3</v>
      </c>
      <c r="Q13" s="21" t="s">
        <v>65</v>
      </c>
    </row>
    <row r="14" spans="1:17" x14ac:dyDescent="0.25">
      <c r="A14" s="15">
        <v>93010</v>
      </c>
      <c r="B14" s="15"/>
      <c r="C14" s="15" t="s">
        <v>25</v>
      </c>
      <c r="D14" s="30">
        <v>0.17</v>
      </c>
      <c r="E14" s="30">
        <v>0.17</v>
      </c>
      <c r="F14" s="30">
        <v>0.06</v>
      </c>
      <c r="G14" s="30">
        <v>0.06</v>
      </c>
      <c r="H14" s="30">
        <v>0.06</v>
      </c>
      <c r="I14" s="30">
        <v>0.06</v>
      </c>
      <c r="J14" s="30">
        <v>0.01</v>
      </c>
      <c r="K14" s="30">
        <v>0.01</v>
      </c>
      <c r="L14" s="21">
        <f t="shared" si="4"/>
        <v>8.5974720000000016</v>
      </c>
      <c r="M14" s="21">
        <f>SUM(D14+G14+J14)*35.8228</f>
        <v>8.5974720000000016</v>
      </c>
      <c r="N14" s="21">
        <f t="shared" ref="N14:N25" si="5">SUM(E14+H14+K14)*35.8279</f>
        <v>8.5986960000000003</v>
      </c>
      <c r="O14" s="21">
        <f t="shared" si="1"/>
        <v>8.5986960000000003</v>
      </c>
      <c r="P14" s="21">
        <f t="shared" si="3"/>
        <v>1.2239999999987816E-3</v>
      </c>
      <c r="Q14" s="21">
        <f t="shared" si="2"/>
        <v>1.2239999999987816E-3</v>
      </c>
    </row>
    <row r="15" spans="1:17" x14ac:dyDescent="0.25">
      <c r="A15" s="15">
        <v>93015</v>
      </c>
      <c r="B15" s="15"/>
      <c r="C15" s="15" t="s">
        <v>20</v>
      </c>
      <c r="D15" s="30">
        <v>0.75</v>
      </c>
      <c r="E15" s="30">
        <v>0.75</v>
      </c>
      <c r="F15" s="30">
        <v>1.36</v>
      </c>
      <c r="G15" s="30" t="s">
        <v>65</v>
      </c>
      <c r="H15" s="30">
        <v>1.34</v>
      </c>
      <c r="I15" s="30" t="s">
        <v>65</v>
      </c>
      <c r="J15" s="30">
        <v>0.04</v>
      </c>
      <c r="K15" s="30">
        <v>0.04</v>
      </c>
      <c r="L15" s="21">
        <f t="shared" si="4"/>
        <v>77.019020000000012</v>
      </c>
      <c r="M15" s="21" t="s">
        <v>65</v>
      </c>
      <c r="N15" s="21">
        <f t="shared" si="5"/>
        <v>76.31342699999999</v>
      </c>
      <c r="O15" s="21" t="s">
        <v>65</v>
      </c>
      <c r="P15" s="21">
        <f t="shared" si="3"/>
        <v>-0.70559300000002168</v>
      </c>
      <c r="Q15" s="21" t="s">
        <v>65</v>
      </c>
    </row>
    <row r="16" spans="1:17" x14ac:dyDescent="0.25">
      <c r="A16" s="15">
        <v>93016</v>
      </c>
      <c r="B16" s="15"/>
      <c r="C16" s="15" t="s">
        <v>109</v>
      </c>
      <c r="D16" s="30">
        <v>0.45</v>
      </c>
      <c r="E16" s="30">
        <v>0.45</v>
      </c>
      <c r="F16" s="30">
        <v>0.16</v>
      </c>
      <c r="G16" s="30">
        <v>0.16</v>
      </c>
      <c r="H16" s="30">
        <v>0.15</v>
      </c>
      <c r="I16" s="30">
        <v>0.15</v>
      </c>
      <c r="J16" s="30">
        <v>0.02</v>
      </c>
      <c r="K16" s="30">
        <v>0.02</v>
      </c>
      <c r="L16" s="21">
        <f t="shared" si="4"/>
        <v>22.568363999999999</v>
      </c>
      <c r="M16" s="21">
        <f>SUM(D16+G16+J16)*35.8228</f>
        <v>22.568363999999999</v>
      </c>
      <c r="N16" s="21">
        <f t="shared" si="5"/>
        <v>22.213297999999998</v>
      </c>
      <c r="O16" s="21">
        <f t="shared" si="1"/>
        <v>22.213297999999998</v>
      </c>
      <c r="P16" s="21">
        <f t="shared" si="3"/>
        <v>-0.35506600000000077</v>
      </c>
      <c r="Q16" s="21">
        <f t="shared" si="2"/>
        <v>-0.35506600000000077</v>
      </c>
    </row>
    <row r="17" spans="1:17" x14ac:dyDescent="0.25">
      <c r="A17" s="15">
        <v>93224</v>
      </c>
      <c r="B17" s="15"/>
      <c r="C17" s="26" t="s">
        <v>87</v>
      </c>
      <c r="D17" s="30">
        <v>0.52</v>
      </c>
      <c r="E17" s="30">
        <v>0.52</v>
      </c>
      <c r="F17" s="30">
        <v>2.0299999999999998</v>
      </c>
      <c r="G17" s="30" t="s">
        <v>65</v>
      </c>
      <c r="H17" s="30">
        <v>2.0099999999999998</v>
      </c>
      <c r="I17" s="30" t="s">
        <v>65</v>
      </c>
      <c r="J17" s="30">
        <v>0.04</v>
      </c>
      <c r="K17" s="30">
        <v>0.04</v>
      </c>
      <c r="L17" s="21">
        <f t="shared" si="4"/>
        <v>92.781052000000003</v>
      </c>
      <c r="M17" s="21" t="s">
        <v>65</v>
      </c>
      <c r="N17" s="21">
        <f t="shared" si="5"/>
        <v>92.077703</v>
      </c>
      <c r="O17" s="21" t="s">
        <v>65</v>
      </c>
      <c r="P17" s="21">
        <f t="shared" si="3"/>
        <v>-0.70334900000000289</v>
      </c>
      <c r="Q17" s="21" t="s">
        <v>65</v>
      </c>
    </row>
    <row r="18" spans="1:17" s="34" customFormat="1" x14ac:dyDescent="0.25">
      <c r="A18" s="15">
        <v>93280</v>
      </c>
      <c r="B18" s="15"/>
      <c r="C18" s="35" t="s">
        <v>110</v>
      </c>
      <c r="D18" s="30">
        <v>0.77</v>
      </c>
      <c r="E18" s="30">
        <v>0.77</v>
      </c>
      <c r="F18" s="30">
        <v>0.84</v>
      </c>
      <c r="G18" s="30" t="s">
        <v>65</v>
      </c>
      <c r="H18" s="30">
        <v>0.82</v>
      </c>
      <c r="I18" s="30" t="s">
        <v>65</v>
      </c>
      <c r="J18" s="30">
        <v>0.04</v>
      </c>
      <c r="K18" s="30">
        <v>0.04</v>
      </c>
      <c r="L18" s="21">
        <f t="shared" si="4"/>
        <v>59.107619999999997</v>
      </c>
      <c r="M18" s="21" t="s">
        <v>65</v>
      </c>
      <c r="N18" s="21">
        <f t="shared" si="5"/>
        <v>58.399476999999997</v>
      </c>
      <c r="O18" s="21" t="s">
        <v>65</v>
      </c>
      <c r="P18" s="21">
        <f t="shared" si="3"/>
        <v>-0.70814299999999974</v>
      </c>
      <c r="Q18" s="21" t="s">
        <v>65</v>
      </c>
    </row>
    <row r="19" spans="1:17" x14ac:dyDescent="0.25">
      <c r="A19" s="15">
        <v>93306</v>
      </c>
      <c r="B19" s="15"/>
      <c r="C19" s="19" t="s">
        <v>94</v>
      </c>
      <c r="D19" s="30">
        <v>1.3</v>
      </c>
      <c r="E19" s="30">
        <v>1.3</v>
      </c>
      <c r="F19" s="30">
        <v>5.04</v>
      </c>
      <c r="G19" s="30" t="s">
        <v>65</v>
      </c>
      <c r="H19" s="30">
        <v>5.05</v>
      </c>
      <c r="I19" s="30" t="s">
        <v>65</v>
      </c>
      <c r="J19" s="30">
        <v>0.06</v>
      </c>
      <c r="K19" s="30">
        <v>7.0000000000000007E-2</v>
      </c>
      <c r="L19" s="21">
        <f t="shared" si="4"/>
        <v>229.26591999999999</v>
      </c>
      <c r="M19" s="21" t="s">
        <v>65</v>
      </c>
      <c r="N19" s="21">
        <f t="shared" si="5"/>
        <v>230.015118</v>
      </c>
      <c r="O19" s="21" t="s">
        <v>65</v>
      </c>
      <c r="P19" s="21">
        <f t="shared" si="3"/>
        <v>0.74919800000000691</v>
      </c>
      <c r="Q19" s="21" t="s">
        <v>65</v>
      </c>
    </row>
    <row r="20" spans="1:17" x14ac:dyDescent="0.25">
      <c r="A20" s="15">
        <v>93306</v>
      </c>
      <c r="B20" s="15" t="s">
        <v>82</v>
      </c>
      <c r="C20" s="15" t="s">
        <v>94</v>
      </c>
      <c r="D20" s="30">
        <v>1.3</v>
      </c>
      <c r="E20" s="30">
        <v>1.3</v>
      </c>
      <c r="F20" s="30">
        <v>0.45</v>
      </c>
      <c r="G20" s="30">
        <v>0.45</v>
      </c>
      <c r="H20" s="30">
        <v>0.45</v>
      </c>
      <c r="I20" s="30">
        <v>0.45</v>
      </c>
      <c r="J20" s="30">
        <v>0.04</v>
      </c>
      <c r="K20" s="30">
        <v>0.05</v>
      </c>
      <c r="L20" s="21">
        <f t="shared" si="4"/>
        <v>64.122811999999996</v>
      </c>
      <c r="M20" s="21">
        <f>SUM(D20+G20+J20)*35.8228</f>
        <v>64.122811999999996</v>
      </c>
      <c r="N20" s="21">
        <f t="shared" si="5"/>
        <v>64.490220000000008</v>
      </c>
      <c r="O20" s="21">
        <f t="shared" ref="O20" si="6">SUM(E20+I20+K20)*35.8279</f>
        <v>64.490220000000008</v>
      </c>
      <c r="P20" s="21">
        <f t="shared" si="3"/>
        <v>0.36740800000001173</v>
      </c>
      <c r="Q20" s="21">
        <f t="shared" ref="Q20" si="7">SUM(O20-M20)</f>
        <v>0.36740800000001173</v>
      </c>
    </row>
    <row r="21" spans="1:17" x14ac:dyDescent="0.25">
      <c r="A21" s="15">
        <v>93306</v>
      </c>
      <c r="B21" s="15" t="s">
        <v>81</v>
      </c>
      <c r="C21" s="15" t="s">
        <v>94</v>
      </c>
      <c r="D21" s="30">
        <v>0</v>
      </c>
      <c r="E21" s="30">
        <v>0</v>
      </c>
      <c r="F21" s="30">
        <v>4.59</v>
      </c>
      <c r="G21" s="30" t="s">
        <v>65</v>
      </c>
      <c r="H21" s="30">
        <v>4.5999999999999996</v>
      </c>
      <c r="I21" s="30" t="s">
        <v>65</v>
      </c>
      <c r="J21" s="30">
        <v>0.02</v>
      </c>
      <c r="K21" s="30">
        <v>0.02</v>
      </c>
      <c r="L21" s="21">
        <f t="shared" si="4"/>
        <v>165.14310799999998</v>
      </c>
      <c r="M21" s="21" t="s">
        <v>65</v>
      </c>
      <c r="N21" s="21">
        <f t="shared" si="5"/>
        <v>165.52489799999998</v>
      </c>
      <c r="O21" s="21" t="s">
        <v>65</v>
      </c>
      <c r="P21" s="21">
        <f t="shared" si="3"/>
        <v>0.38178999999999519</v>
      </c>
      <c r="Q21" s="21" t="s">
        <v>65</v>
      </c>
    </row>
    <row r="22" spans="1:17" x14ac:dyDescent="0.25">
      <c r="A22" s="15">
        <v>93350</v>
      </c>
      <c r="B22" s="15"/>
      <c r="C22" s="15" t="s">
        <v>93</v>
      </c>
      <c r="D22" s="30">
        <v>1.46</v>
      </c>
      <c r="E22" s="30">
        <v>1.46</v>
      </c>
      <c r="F22" s="30">
        <v>5.25</v>
      </c>
      <c r="G22" s="30" t="s">
        <v>65</v>
      </c>
      <c r="H22" s="30">
        <v>5.25</v>
      </c>
      <c r="I22" s="30" t="s">
        <v>65</v>
      </c>
      <c r="J22" s="30">
        <v>7.0000000000000007E-2</v>
      </c>
      <c r="K22" s="30">
        <v>7.0000000000000007E-2</v>
      </c>
      <c r="L22" s="21">
        <f t="shared" si="4"/>
        <v>242.87858400000002</v>
      </c>
      <c r="M22" s="21" t="s">
        <v>65</v>
      </c>
      <c r="N22" s="21">
        <f t="shared" si="5"/>
        <v>242.913162</v>
      </c>
      <c r="O22" s="21" t="s">
        <v>65</v>
      </c>
      <c r="P22" s="21">
        <f t="shared" si="3"/>
        <v>3.4577999999982012E-2</v>
      </c>
      <c r="Q22" s="21" t="s">
        <v>65</v>
      </c>
    </row>
    <row r="23" spans="1:17" x14ac:dyDescent="0.25">
      <c r="A23" s="15">
        <v>93458</v>
      </c>
      <c r="B23" s="15" t="s">
        <v>82</v>
      </c>
      <c r="C23" s="22" t="s">
        <v>71</v>
      </c>
      <c r="D23" s="30">
        <v>5.85</v>
      </c>
      <c r="E23" s="30">
        <v>5.85</v>
      </c>
      <c r="F23" s="30">
        <v>2.0099999999999998</v>
      </c>
      <c r="G23" s="30">
        <v>2.0099999999999998</v>
      </c>
      <c r="H23" s="30">
        <v>1.99</v>
      </c>
      <c r="I23" s="30">
        <v>1.99</v>
      </c>
      <c r="J23" s="30">
        <v>1.1499999999999999</v>
      </c>
      <c r="K23" s="30">
        <v>1.2</v>
      </c>
      <c r="L23" s="21">
        <f t="shared" si="4"/>
        <v>322.76342799999998</v>
      </c>
      <c r="M23" s="21">
        <f>SUM(D23+G23+J23)*35.8228</f>
        <v>322.76342799999998</v>
      </c>
      <c r="N23" s="21">
        <f t="shared" si="5"/>
        <v>323.88421599999998</v>
      </c>
      <c r="O23" s="21">
        <f t="shared" ref="O23:O27" si="8">SUM(E23+I23+K23)*35.8279</f>
        <v>323.88421599999998</v>
      </c>
      <c r="P23" s="21">
        <f t="shared" si="3"/>
        <v>1.1207880000000046</v>
      </c>
      <c r="Q23" s="21">
        <f t="shared" ref="Q23:Q27" si="9">SUM(O23-M23)</f>
        <v>1.1207880000000046</v>
      </c>
    </row>
    <row r="24" spans="1:17" x14ac:dyDescent="0.25">
      <c r="A24" s="15">
        <v>93620</v>
      </c>
      <c r="B24" s="15" t="s">
        <v>82</v>
      </c>
      <c r="C24" s="15" t="s">
        <v>46</v>
      </c>
      <c r="D24" s="30">
        <v>11.57</v>
      </c>
      <c r="E24" s="30">
        <v>11.57</v>
      </c>
      <c r="F24" s="30">
        <v>4.67</v>
      </c>
      <c r="G24" s="30">
        <v>4.66</v>
      </c>
      <c r="H24" s="30">
        <v>4.5999999999999996</v>
      </c>
      <c r="I24" s="30">
        <v>4.5999999999999996</v>
      </c>
      <c r="J24" s="30">
        <v>2.65</v>
      </c>
      <c r="K24" s="30">
        <v>2.37</v>
      </c>
      <c r="L24" s="21">
        <f t="shared" si="4"/>
        <v>676.69269200000008</v>
      </c>
      <c r="M24" s="21">
        <f>SUM(D24+G24+J24)*35.8228</f>
        <v>676.33446400000003</v>
      </c>
      <c r="N24" s="21">
        <f t="shared" si="5"/>
        <v>664.24926600000003</v>
      </c>
      <c r="O24" s="21">
        <f t="shared" si="8"/>
        <v>664.24926600000003</v>
      </c>
      <c r="P24" s="21">
        <f t="shared" si="3"/>
        <v>-12.443426000000045</v>
      </c>
      <c r="Q24" s="21">
        <f t="shared" si="9"/>
        <v>-12.085197999999991</v>
      </c>
    </row>
    <row r="25" spans="1:17" x14ac:dyDescent="0.25">
      <c r="A25" s="15">
        <v>93641</v>
      </c>
      <c r="B25" s="15" t="s">
        <v>82</v>
      </c>
      <c r="C25" s="15" t="s">
        <v>46</v>
      </c>
      <c r="D25" s="30">
        <v>5.92</v>
      </c>
      <c r="E25" s="30">
        <v>5.92</v>
      </c>
      <c r="F25" s="30">
        <v>2.35</v>
      </c>
      <c r="G25" s="30">
        <v>2.35</v>
      </c>
      <c r="H25" s="30">
        <v>2.31</v>
      </c>
      <c r="I25" s="30">
        <v>2.31</v>
      </c>
      <c r="J25" s="30">
        <v>1.35</v>
      </c>
      <c r="K25" s="30">
        <v>1.22</v>
      </c>
      <c r="L25" s="21">
        <f t="shared" si="4"/>
        <v>344.61533599999996</v>
      </c>
      <c r="M25" s="21">
        <f>SUM(D25+G25+J25)*35.8228</f>
        <v>344.61533599999996</v>
      </c>
      <c r="N25" s="21">
        <f t="shared" si="5"/>
        <v>338.57365500000003</v>
      </c>
      <c r="O25" s="21">
        <f t="shared" si="8"/>
        <v>338.57365500000003</v>
      </c>
      <c r="P25" s="21">
        <f t="shared" si="3"/>
        <v>-6.0416809999999259</v>
      </c>
      <c r="Q25" s="21">
        <f t="shared" si="9"/>
        <v>-6.0416809999999259</v>
      </c>
    </row>
    <row r="26" spans="1:17" s="32" customFormat="1" x14ac:dyDescent="0.25">
      <c r="A26" s="15">
        <v>93653</v>
      </c>
      <c r="B26" s="15"/>
      <c r="C26" s="15" t="s">
        <v>95</v>
      </c>
      <c r="D26" s="30">
        <v>15</v>
      </c>
      <c r="E26" s="30">
        <v>15</v>
      </c>
      <c r="F26" s="30" t="s">
        <v>65</v>
      </c>
      <c r="G26" s="30">
        <v>6.14</v>
      </c>
      <c r="H26" s="30" t="s">
        <v>65</v>
      </c>
      <c r="I26" s="30">
        <v>6.11</v>
      </c>
      <c r="J26" s="30">
        <v>3.44</v>
      </c>
      <c r="K26" s="30">
        <v>3.53</v>
      </c>
      <c r="L26" s="21" t="s">
        <v>65</v>
      </c>
      <c r="M26" s="21">
        <f>SUM(D26+G26+J26)*35.8228</f>
        <v>880.52442400000007</v>
      </c>
      <c r="N26" s="21" t="s">
        <v>65</v>
      </c>
      <c r="O26" s="21">
        <f t="shared" si="8"/>
        <v>882.79945599999996</v>
      </c>
      <c r="P26" s="21" t="s">
        <v>65</v>
      </c>
      <c r="Q26" s="21">
        <f t="shared" si="9"/>
        <v>2.2750319999998965</v>
      </c>
    </row>
    <row r="27" spans="1:17" s="32" customFormat="1" x14ac:dyDescent="0.25">
      <c r="A27" s="15">
        <v>93654</v>
      </c>
      <c r="B27" s="15"/>
      <c r="C27" s="15" t="s">
        <v>96</v>
      </c>
      <c r="D27" s="30">
        <v>20</v>
      </c>
      <c r="E27" s="30">
        <v>20</v>
      </c>
      <c r="F27" s="30" t="s">
        <v>65</v>
      </c>
      <c r="G27" s="30">
        <v>8.1199999999999992</v>
      </c>
      <c r="H27" s="30" t="s">
        <v>65</v>
      </c>
      <c r="I27" s="30">
        <v>8.1</v>
      </c>
      <c r="J27" s="30">
        <v>4.58</v>
      </c>
      <c r="K27" s="30">
        <v>4.71</v>
      </c>
      <c r="L27" s="21" t="s">
        <v>65</v>
      </c>
      <c r="M27" s="21">
        <f>SUM(D27+G27+J27)*35.8228</f>
        <v>1171.4055599999999</v>
      </c>
      <c r="N27" s="21" t="s">
        <v>65</v>
      </c>
      <c r="O27" s="21">
        <f t="shared" si="8"/>
        <v>1175.5133990000002</v>
      </c>
      <c r="P27" s="21"/>
      <c r="Q27" s="21">
        <f t="shared" si="9"/>
        <v>4.10783900000024</v>
      </c>
    </row>
    <row r="28" spans="1:17" x14ac:dyDescent="0.25">
      <c r="A28" s="15">
        <v>93880</v>
      </c>
      <c r="B28" s="15"/>
      <c r="C28" s="15" t="s">
        <v>10</v>
      </c>
      <c r="D28" s="30">
        <v>0.6</v>
      </c>
      <c r="E28" s="30">
        <v>0.8</v>
      </c>
      <c r="F28" s="30">
        <v>4.84</v>
      </c>
      <c r="G28" s="30" t="s">
        <v>65</v>
      </c>
      <c r="H28" s="30">
        <v>4.8499999999999996</v>
      </c>
      <c r="I28" s="30" t="s">
        <v>65</v>
      </c>
      <c r="J28" s="30">
        <v>7.0000000000000007E-2</v>
      </c>
      <c r="K28" s="30">
        <v>0.09</v>
      </c>
      <c r="L28" s="21">
        <f t="shared" ref="L28:L33" si="10">SUM(D28+F28+J28)*35.8228</f>
        <v>197.38362799999999</v>
      </c>
      <c r="M28" s="21" t="s">
        <v>65</v>
      </c>
      <c r="N28" s="21">
        <f t="shared" ref="N28:N33" si="11">SUM(E28+H28+K28)*35.8279</f>
        <v>205.65214599999999</v>
      </c>
      <c r="O28" s="21" t="s">
        <v>65</v>
      </c>
      <c r="P28" s="21">
        <f t="shared" si="3"/>
        <v>8.2685180000000003</v>
      </c>
      <c r="Q28" s="21" t="s">
        <v>65</v>
      </c>
    </row>
    <row r="29" spans="1:17" x14ac:dyDescent="0.25">
      <c r="A29" s="15">
        <v>99211</v>
      </c>
      <c r="B29" s="15"/>
      <c r="C29" s="15" t="s">
        <v>73</v>
      </c>
      <c r="D29" s="30">
        <v>0.18</v>
      </c>
      <c r="E29" s="30">
        <v>0.18</v>
      </c>
      <c r="F29" s="30">
        <v>0.37</v>
      </c>
      <c r="G29" s="30">
        <v>7.0000000000000007E-2</v>
      </c>
      <c r="H29" s="30">
        <v>0.37</v>
      </c>
      <c r="I29" s="30">
        <v>7.0000000000000007E-2</v>
      </c>
      <c r="J29" s="30">
        <v>0.01</v>
      </c>
      <c r="K29" s="30">
        <v>0.01</v>
      </c>
      <c r="L29" s="21">
        <f t="shared" si="10"/>
        <v>20.060768000000003</v>
      </c>
      <c r="M29" s="21">
        <f t="shared" ref="M29:M40" si="12">SUM(D29+G29+J29)*35.8228</f>
        <v>9.3139280000000007</v>
      </c>
      <c r="N29" s="21">
        <f t="shared" si="11"/>
        <v>20.063624000000001</v>
      </c>
      <c r="O29" s="21">
        <f t="shared" ref="O29:O41" si="13">SUM(E29+I29+K29)*35.8279</f>
        <v>9.3152539999999995</v>
      </c>
      <c r="P29" s="21">
        <f t="shared" si="3"/>
        <v>2.8559999999977492E-3</v>
      </c>
      <c r="Q29" s="21">
        <f t="shared" ref="Q29:Q37" si="14">SUM(O29-M29)</f>
        <v>1.3259999999988281E-3</v>
      </c>
    </row>
    <row r="30" spans="1:17" x14ac:dyDescent="0.25">
      <c r="A30" s="15">
        <v>99212</v>
      </c>
      <c r="B30" s="15"/>
      <c r="C30" s="15" t="s">
        <v>85</v>
      </c>
      <c r="D30" s="30">
        <v>0.48</v>
      </c>
      <c r="E30" s="30">
        <v>0.48</v>
      </c>
      <c r="F30" s="30">
        <v>0.7</v>
      </c>
      <c r="G30" s="30">
        <v>0.2</v>
      </c>
      <c r="H30" s="30">
        <v>0.71</v>
      </c>
      <c r="I30" s="30">
        <v>0.2</v>
      </c>
      <c r="J30" s="30">
        <v>0.04</v>
      </c>
      <c r="K30" s="30">
        <v>0.04</v>
      </c>
      <c r="L30" s="21">
        <f t="shared" si="10"/>
        <v>43.703816000000003</v>
      </c>
      <c r="M30" s="21">
        <f t="shared" si="12"/>
        <v>25.792415999999999</v>
      </c>
      <c r="N30" s="21">
        <f t="shared" si="11"/>
        <v>44.068317</v>
      </c>
      <c r="O30" s="21">
        <f t="shared" si="13"/>
        <v>25.796087999999997</v>
      </c>
      <c r="P30" s="21">
        <f t="shared" si="3"/>
        <v>0.36450099999999708</v>
      </c>
      <c r="Q30" s="21">
        <f t="shared" si="14"/>
        <v>3.6719999999981212E-3</v>
      </c>
    </row>
    <row r="31" spans="1:17" x14ac:dyDescent="0.25">
      <c r="A31" s="15">
        <v>99213</v>
      </c>
      <c r="B31" s="15"/>
      <c r="C31" s="15" t="s">
        <v>74</v>
      </c>
      <c r="D31" s="30">
        <v>0.97</v>
      </c>
      <c r="E31" s="30">
        <v>0.97</v>
      </c>
      <c r="F31" s="30">
        <v>1.01</v>
      </c>
      <c r="G31" s="30">
        <v>0.4</v>
      </c>
      <c r="H31" s="30">
        <v>1.01</v>
      </c>
      <c r="I31" s="30">
        <v>0.4</v>
      </c>
      <c r="J31" s="30">
        <v>0.06</v>
      </c>
      <c r="K31" s="30">
        <v>7.0000000000000007E-2</v>
      </c>
      <c r="L31" s="21">
        <f t="shared" si="10"/>
        <v>73.078512000000003</v>
      </c>
      <c r="M31" s="21">
        <f t="shared" si="12"/>
        <v>51.226604000000009</v>
      </c>
      <c r="N31" s="21">
        <f t="shared" si="11"/>
        <v>73.447194999999994</v>
      </c>
      <c r="O31" s="21">
        <f t="shared" si="13"/>
        <v>51.592176000000002</v>
      </c>
      <c r="P31" s="21">
        <f t="shared" si="3"/>
        <v>0.3686829999999901</v>
      </c>
      <c r="Q31" s="21">
        <f t="shared" si="14"/>
        <v>0.36557199999999312</v>
      </c>
    </row>
    <row r="32" spans="1:17" x14ac:dyDescent="0.25">
      <c r="A32" s="15">
        <v>99214</v>
      </c>
      <c r="B32" s="15"/>
      <c r="C32" s="15" t="s">
        <v>75</v>
      </c>
      <c r="D32" s="30">
        <v>1.5</v>
      </c>
      <c r="E32" s="30">
        <v>1.5</v>
      </c>
      <c r="F32" s="30">
        <v>1.43</v>
      </c>
      <c r="G32" s="30">
        <v>0.61</v>
      </c>
      <c r="H32" s="30">
        <v>1.42</v>
      </c>
      <c r="I32" s="30">
        <v>0.61</v>
      </c>
      <c r="J32" s="30">
        <v>0.1</v>
      </c>
      <c r="K32" s="30">
        <v>0.1</v>
      </c>
      <c r="L32" s="21">
        <f t="shared" si="10"/>
        <v>108.54308399999999</v>
      </c>
      <c r="M32" s="21">
        <f t="shared" si="12"/>
        <v>79.168388000000007</v>
      </c>
      <c r="N32" s="21">
        <f t="shared" si="11"/>
        <v>108.20025800000001</v>
      </c>
      <c r="O32" s="21">
        <f t="shared" si="13"/>
        <v>79.179659000000001</v>
      </c>
      <c r="P32" s="21">
        <f t="shared" si="3"/>
        <v>-0.34282599999998808</v>
      </c>
      <c r="Q32" s="21">
        <f t="shared" si="14"/>
        <v>1.1270999999993592E-2</v>
      </c>
    </row>
    <row r="33" spans="1:17" s="24" customFormat="1" x14ac:dyDescent="0.25">
      <c r="A33" s="15">
        <v>99215</v>
      </c>
      <c r="B33" s="15"/>
      <c r="C33" s="15" t="s">
        <v>76</v>
      </c>
      <c r="D33" s="30">
        <v>2.11</v>
      </c>
      <c r="E33" s="30">
        <v>2.11</v>
      </c>
      <c r="F33" s="30">
        <v>1.82</v>
      </c>
      <c r="G33" s="30">
        <v>0.87</v>
      </c>
      <c r="H33" s="30">
        <v>1.81</v>
      </c>
      <c r="I33" s="30">
        <v>0.86</v>
      </c>
      <c r="J33" s="30">
        <v>0.16</v>
      </c>
      <c r="K33" s="30">
        <v>0.16</v>
      </c>
      <c r="L33" s="21">
        <f t="shared" si="10"/>
        <v>146.515252</v>
      </c>
      <c r="M33" s="21">
        <f t="shared" si="12"/>
        <v>112.483592</v>
      </c>
      <c r="N33" s="21">
        <f t="shared" si="11"/>
        <v>146.177832</v>
      </c>
      <c r="O33" s="21">
        <f t="shared" si="13"/>
        <v>112.14132699999999</v>
      </c>
      <c r="P33" s="21">
        <f t="shared" si="3"/>
        <v>-0.33742000000000871</v>
      </c>
      <c r="Q33" s="21">
        <f t="shared" si="14"/>
        <v>-0.34226500000001181</v>
      </c>
    </row>
    <row r="34" spans="1:17" s="24" customFormat="1" x14ac:dyDescent="0.25">
      <c r="A34" s="15">
        <v>99223</v>
      </c>
      <c r="B34" s="15"/>
      <c r="C34" s="15" t="s">
        <v>77</v>
      </c>
      <c r="D34" s="30">
        <v>3.86</v>
      </c>
      <c r="E34" s="30">
        <v>3.86</v>
      </c>
      <c r="F34" s="30" t="s">
        <v>65</v>
      </c>
      <c r="G34" s="30">
        <v>1.57</v>
      </c>
      <c r="H34" s="30" t="s">
        <v>65</v>
      </c>
      <c r="I34" s="30">
        <v>1.55</v>
      </c>
      <c r="J34" s="30">
        <v>0.3</v>
      </c>
      <c r="K34" s="30">
        <v>0.28999999999999998</v>
      </c>
      <c r="L34" s="21" t="s">
        <v>65</v>
      </c>
      <c r="M34" s="21">
        <f t="shared" si="12"/>
        <v>205.26464399999998</v>
      </c>
      <c r="N34" s="21" t="s">
        <v>65</v>
      </c>
      <c r="O34" s="21">
        <f t="shared" si="13"/>
        <v>204.21903</v>
      </c>
      <c r="P34" s="21" t="s">
        <v>65</v>
      </c>
      <c r="Q34" s="21">
        <f t="shared" si="14"/>
        <v>-1.0456139999999721</v>
      </c>
    </row>
    <row r="35" spans="1:17" s="24" customFormat="1" x14ac:dyDescent="0.25">
      <c r="A35" s="15">
        <v>99232</v>
      </c>
      <c r="B35" s="15"/>
      <c r="C35" s="15" t="s">
        <v>78</v>
      </c>
      <c r="D35" s="30">
        <v>1.39</v>
      </c>
      <c r="E35" s="30">
        <v>1.39</v>
      </c>
      <c r="F35" s="30" t="s">
        <v>65</v>
      </c>
      <c r="G35" s="30">
        <v>0.56000000000000005</v>
      </c>
      <c r="H35" s="30" t="s">
        <v>65</v>
      </c>
      <c r="I35" s="30">
        <v>0.55000000000000004</v>
      </c>
      <c r="J35" s="30">
        <v>0.09</v>
      </c>
      <c r="K35" s="30">
        <v>0.09</v>
      </c>
      <c r="L35" s="21" t="s">
        <v>65</v>
      </c>
      <c r="M35" s="21">
        <f t="shared" si="12"/>
        <v>73.078512000000003</v>
      </c>
      <c r="N35" s="21" t="s">
        <v>65</v>
      </c>
      <c r="O35" s="21">
        <f t="shared" si="13"/>
        <v>72.730636999999987</v>
      </c>
      <c r="P35" s="21" t="s">
        <v>65</v>
      </c>
      <c r="Q35" s="21">
        <f t="shared" si="14"/>
        <v>-0.34787500000001614</v>
      </c>
    </row>
    <row r="36" spans="1:17" s="24" customFormat="1" x14ac:dyDescent="0.25">
      <c r="A36" s="15">
        <v>99233</v>
      </c>
      <c r="B36" s="15"/>
      <c r="C36" s="15" t="s">
        <v>79</v>
      </c>
      <c r="D36" s="30">
        <v>2</v>
      </c>
      <c r="E36" s="30">
        <v>2</v>
      </c>
      <c r="F36" s="30" t="s">
        <v>65</v>
      </c>
      <c r="G36" s="30">
        <v>0.8</v>
      </c>
      <c r="H36" s="30" t="s">
        <v>65</v>
      </c>
      <c r="I36" s="30">
        <v>0.79</v>
      </c>
      <c r="J36" s="30">
        <v>0.14000000000000001</v>
      </c>
      <c r="K36" s="30">
        <v>0.14000000000000001</v>
      </c>
      <c r="L36" s="21" t="s">
        <v>65</v>
      </c>
      <c r="M36" s="21">
        <f t="shared" si="12"/>
        <v>105.31903200000001</v>
      </c>
      <c r="N36" s="21" t="s">
        <v>65</v>
      </c>
      <c r="O36" s="21">
        <f t="shared" si="13"/>
        <v>104.975747</v>
      </c>
      <c r="P36" s="21" t="s">
        <v>65</v>
      </c>
      <c r="Q36" s="21">
        <f t="shared" si="14"/>
        <v>-0.34328500000000872</v>
      </c>
    </row>
    <row r="37" spans="1:17" s="24" customFormat="1" x14ac:dyDescent="0.25">
      <c r="A37" s="19">
        <v>99238</v>
      </c>
      <c r="B37" s="19"/>
      <c r="C37" s="19" t="s">
        <v>42</v>
      </c>
      <c r="D37" s="30">
        <v>1.28</v>
      </c>
      <c r="E37" s="30">
        <v>1.28</v>
      </c>
      <c r="F37" s="30" t="s">
        <v>65</v>
      </c>
      <c r="G37" s="30">
        <v>0.69</v>
      </c>
      <c r="H37" s="30" t="s">
        <v>65</v>
      </c>
      <c r="I37" s="30">
        <v>0.68</v>
      </c>
      <c r="J37" s="30">
        <v>0.09</v>
      </c>
      <c r="K37" s="30">
        <v>0.08</v>
      </c>
      <c r="L37" s="21" t="s">
        <v>65</v>
      </c>
      <c r="M37" s="21">
        <f t="shared" si="12"/>
        <v>73.794967999999997</v>
      </c>
      <c r="N37" s="21" t="s">
        <v>65</v>
      </c>
      <c r="O37" s="21">
        <f t="shared" si="13"/>
        <v>73.088915999999998</v>
      </c>
      <c r="P37" s="21" t="s">
        <v>65</v>
      </c>
      <c r="Q37" s="21">
        <f t="shared" si="14"/>
        <v>-0.70605199999999968</v>
      </c>
    </row>
    <row r="38" spans="1:17" s="34" customFormat="1" x14ac:dyDescent="0.25">
      <c r="A38" s="19">
        <v>99490</v>
      </c>
      <c r="B38" s="19"/>
      <c r="C38" s="19" t="s">
        <v>112</v>
      </c>
      <c r="D38" s="30">
        <v>0.61</v>
      </c>
      <c r="E38" s="30">
        <v>0.61</v>
      </c>
      <c r="F38" s="30">
        <v>0.54</v>
      </c>
      <c r="G38" s="30">
        <v>0.26</v>
      </c>
      <c r="H38" s="30">
        <v>0.49</v>
      </c>
      <c r="I38" s="30">
        <v>0.23</v>
      </c>
      <c r="J38" s="30">
        <v>0.05</v>
      </c>
      <c r="K38" s="30">
        <v>0.04</v>
      </c>
      <c r="L38" s="21">
        <f>SUM(D38+F38+J38)*35.8228</f>
        <v>42.987360000000002</v>
      </c>
      <c r="M38" s="21">
        <f t="shared" si="12"/>
        <v>32.956976000000004</v>
      </c>
      <c r="N38" s="21">
        <f t="shared" ref="N38:N42" si="15">SUM(E38+H38+K38)*35.8279</f>
        <v>40.843806000000001</v>
      </c>
      <c r="O38" s="21">
        <f t="shared" si="13"/>
        <v>31.528552000000001</v>
      </c>
      <c r="P38" s="21">
        <f t="shared" ref="P38:P39" si="16">SUM(N38-L38)</f>
        <v>-2.1435540000000017</v>
      </c>
      <c r="Q38" s="21">
        <f t="shared" ref="Q38:Q39" si="17">SUM(O38-M38)</f>
        <v>-1.4284240000000032</v>
      </c>
    </row>
    <row r="39" spans="1:17" s="34" customFormat="1" x14ac:dyDescent="0.25">
      <c r="A39" s="19">
        <v>99495</v>
      </c>
      <c r="B39" s="19"/>
      <c r="C39" s="26" t="s">
        <v>113</v>
      </c>
      <c r="D39" s="30">
        <v>2.11</v>
      </c>
      <c r="E39" s="30">
        <v>2.11</v>
      </c>
      <c r="F39" s="30">
        <v>2.38</v>
      </c>
      <c r="G39" s="30">
        <v>0.88</v>
      </c>
      <c r="H39" s="30">
        <v>2.36</v>
      </c>
      <c r="I39" s="30">
        <v>0.87</v>
      </c>
      <c r="J39" s="30">
        <v>0.14000000000000001</v>
      </c>
      <c r="K39" s="30">
        <v>0.13</v>
      </c>
      <c r="L39" s="21">
        <f>SUM(D39+F39+J39)*35.8228</f>
        <v>165.85956400000001</v>
      </c>
      <c r="M39" s="21">
        <f t="shared" si="12"/>
        <v>112.125364</v>
      </c>
      <c r="N39" s="21">
        <f t="shared" si="15"/>
        <v>164.80833999999999</v>
      </c>
      <c r="O39" s="21">
        <f t="shared" si="13"/>
        <v>111.424769</v>
      </c>
      <c r="P39" s="21">
        <f t="shared" si="16"/>
        <v>-1.051224000000019</v>
      </c>
      <c r="Q39" s="21">
        <f t="shared" si="17"/>
        <v>-0.70059500000000696</v>
      </c>
    </row>
    <row r="40" spans="1:17" s="34" customFormat="1" x14ac:dyDescent="0.25">
      <c r="A40" s="19">
        <v>99496</v>
      </c>
      <c r="B40" s="19"/>
      <c r="C40" s="26" t="s">
        <v>114</v>
      </c>
      <c r="D40" s="30">
        <v>3.05</v>
      </c>
      <c r="E40" s="30">
        <v>3.05</v>
      </c>
      <c r="F40" s="30">
        <v>3.26</v>
      </c>
      <c r="G40" s="30">
        <v>1.27</v>
      </c>
      <c r="H40" s="30">
        <v>3.25</v>
      </c>
      <c r="I40" s="30">
        <v>1.26</v>
      </c>
      <c r="J40" s="30">
        <v>0.19</v>
      </c>
      <c r="K40" s="30">
        <v>0.19</v>
      </c>
      <c r="L40" s="21">
        <f>SUM(D40+F40+J40)*35.8228</f>
        <v>232.84820000000002</v>
      </c>
      <c r="M40" s="21">
        <f t="shared" si="12"/>
        <v>161.56082800000001</v>
      </c>
      <c r="N40" s="21">
        <f t="shared" si="15"/>
        <v>232.52307100000002</v>
      </c>
      <c r="O40" s="21">
        <f t="shared" si="13"/>
        <v>161.22555</v>
      </c>
      <c r="P40" s="21">
        <f t="shared" ref="P40" si="18">SUM(N40-L40)</f>
        <v>-0.325129000000004</v>
      </c>
      <c r="Q40" s="21">
        <f t="shared" ref="Q40" si="19">SUM(O40-M40)</f>
        <v>-0.33527800000001662</v>
      </c>
    </row>
    <row r="41" spans="1:17" s="34" customFormat="1" x14ac:dyDescent="0.25">
      <c r="A41" s="19">
        <v>99497</v>
      </c>
      <c r="B41" s="19"/>
      <c r="C41" s="19" t="s">
        <v>111</v>
      </c>
      <c r="D41" s="30" t="s">
        <v>65</v>
      </c>
      <c r="E41" s="30">
        <v>1.5</v>
      </c>
      <c r="F41" s="30" t="s">
        <v>65</v>
      </c>
      <c r="G41" s="30" t="s">
        <v>65</v>
      </c>
      <c r="H41" s="30">
        <v>0.8</v>
      </c>
      <c r="I41" s="30">
        <v>0.62</v>
      </c>
      <c r="J41" s="30" t="s">
        <v>65</v>
      </c>
      <c r="K41" s="30">
        <v>0.1</v>
      </c>
      <c r="L41" s="21" t="s">
        <v>65</v>
      </c>
      <c r="M41" s="21" t="s">
        <v>65</v>
      </c>
      <c r="N41" s="21">
        <f t="shared" si="15"/>
        <v>85.986959999999996</v>
      </c>
      <c r="O41" s="21">
        <f t="shared" si="13"/>
        <v>79.537938000000011</v>
      </c>
      <c r="P41" s="21">
        <f>SUM(N41-0)</f>
        <v>85.986959999999996</v>
      </c>
      <c r="Q41" s="21">
        <f>SUM(O41-0)</f>
        <v>79.537938000000011</v>
      </c>
    </row>
    <row r="42" spans="1:17" s="24" customFormat="1" x14ac:dyDescent="0.25">
      <c r="A42" s="15" t="s">
        <v>31</v>
      </c>
      <c r="B42" s="15"/>
      <c r="C42" s="23" t="s">
        <v>70</v>
      </c>
      <c r="D42" s="30">
        <v>7.0000000000000007E-2</v>
      </c>
      <c r="E42" s="30">
        <v>7.0000000000000007E-2</v>
      </c>
      <c r="F42" s="30">
        <v>3.76</v>
      </c>
      <c r="G42" s="30" t="s">
        <v>65</v>
      </c>
      <c r="H42" s="30">
        <v>3.77</v>
      </c>
      <c r="I42" s="30" t="s">
        <v>65</v>
      </c>
      <c r="J42" s="30">
        <v>0.04</v>
      </c>
      <c r="K42" s="30">
        <v>0.04</v>
      </c>
      <c r="L42" s="21">
        <f>SUM(D42+F42+J42)*35.8228</f>
        <v>138.63423599999999</v>
      </c>
      <c r="M42" s="21" t="s">
        <v>65</v>
      </c>
      <c r="N42" s="21">
        <f t="shared" si="15"/>
        <v>139.01225199999999</v>
      </c>
      <c r="O42" s="21" t="s">
        <v>65</v>
      </c>
      <c r="P42" s="21">
        <f t="shared" ref="P42" si="20">SUM(N42-L42)</f>
        <v>0.37801600000000235</v>
      </c>
      <c r="Q42" s="21" t="s">
        <v>65</v>
      </c>
    </row>
    <row r="44" spans="1:17" ht="15" customHeight="1" x14ac:dyDescent="0.25">
      <c r="B44" s="37" t="s">
        <v>80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3"/>
      <c r="O44" s="33"/>
      <c r="P44" s="24"/>
    </row>
    <row r="45" spans="1:17" ht="15" customHeight="1" x14ac:dyDescent="0.25">
      <c r="B45" s="37" t="s">
        <v>86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7" ht="15" customHeight="1" x14ac:dyDescent="0.25">
      <c r="B46" s="37" t="s">
        <v>83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3"/>
      <c r="O46" s="33"/>
      <c r="P46" s="24"/>
    </row>
    <row r="47" spans="1:17" ht="15" customHeight="1" x14ac:dyDescent="0.25">
      <c r="B47" s="39" t="s">
        <v>84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3"/>
      <c r="O47" s="33"/>
      <c r="P47" s="25"/>
    </row>
    <row r="48" spans="1:17" s="24" customFormat="1" ht="15" customHeight="1" x14ac:dyDescent="0.25">
      <c r="B48" s="39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3"/>
      <c r="O48" s="33"/>
      <c r="P48" s="25"/>
    </row>
    <row r="49" spans="2:16" x14ac:dyDescent="0.25"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8"/>
      <c r="O49" s="38"/>
      <c r="P49" s="38"/>
    </row>
  </sheetData>
  <sortState ref="A1:O34">
    <sortCondition ref="A4"/>
  </sortState>
  <customSheetViews>
    <customSheetView guid="{B81B27B3-3CF8-4B7A-BD59-AD1E5778B401}" hiddenColumns="1">
      <pane xSplit="1" ySplit="1" topLeftCell="B2" activePane="bottomRight" state="frozen"/>
      <selection pane="bottomRight" activeCell="M11" sqref="M11"/>
      <pageMargins left="0.7" right="0.7" top="0.75" bottom="0.75" header="0.3" footer="0.3"/>
    </customSheetView>
  </customSheetViews>
  <mergeCells count="6">
    <mergeCell ref="B49:P49"/>
    <mergeCell ref="B44:M44"/>
    <mergeCell ref="B46:M46"/>
    <mergeCell ref="B47:M47"/>
    <mergeCell ref="B48:M48"/>
    <mergeCell ref="B45:P4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8"/>
  <sheetViews>
    <sheetView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G45" sqref="G45"/>
    </sheetView>
  </sheetViews>
  <sheetFormatPr defaultRowHeight="15" x14ac:dyDescent="0.25"/>
  <cols>
    <col min="1" max="1" width="9.140625" style="6"/>
    <col min="2" max="2" width="26.85546875" style="6" customWidth="1"/>
    <col min="3" max="3" width="5.85546875" style="6" customWidth="1"/>
    <col min="4" max="4" width="6.42578125" style="6" customWidth="1"/>
    <col min="5" max="5" width="6.28515625" style="6" customWidth="1"/>
    <col min="6" max="6" width="6.140625" style="6" customWidth="1"/>
    <col min="7" max="8" width="6" style="6" customWidth="1"/>
    <col min="9" max="9" width="5.5703125" style="6" customWidth="1"/>
    <col min="10" max="10" width="6.28515625" style="6" customWidth="1"/>
    <col min="11" max="12" width="10.5703125" style="6" customWidth="1"/>
    <col min="13" max="14" width="11.28515625" style="6" customWidth="1"/>
    <col min="15" max="16384" width="9.140625" style="6"/>
  </cols>
  <sheetData>
    <row r="3" spans="1:14" ht="45" x14ac:dyDescent="0.25">
      <c r="C3" s="6" t="s">
        <v>27</v>
      </c>
      <c r="D3" s="6" t="s">
        <v>28</v>
      </c>
      <c r="E3" s="6" t="s">
        <v>60</v>
      </c>
      <c r="F3" s="6" t="s">
        <v>57</v>
      </c>
      <c r="G3" s="6" t="s">
        <v>59</v>
      </c>
      <c r="H3" s="6" t="s">
        <v>58</v>
      </c>
      <c r="I3" s="6" t="s">
        <v>29</v>
      </c>
      <c r="J3" s="6" t="s">
        <v>30</v>
      </c>
      <c r="K3" s="6" t="s">
        <v>62</v>
      </c>
      <c r="L3" s="6" t="s">
        <v>61</v>
      </c>
      <c r="M3" s="6" t="s">
        <v>63</v>
      </c>
      <c r="N3" s="6" t="s">
        <v>64</v>
      </c>
    </row>
    <row r="4" spans="1:14" x14ac:dyDescent="0.25">
      <c r="A4" s="7">
        <v>78465</v>
      </c>
      <c r="B4" s="8" t="s">
        <v>15</v>
      </c>
    </row>
    <row r="5" spans="1:14" x14ac:dyDescent="0.25">
      <c r="A5" s="9">
        <v>99214</v>
      </c>
      <c r="B5" s="8" t="s">
        <v>16</v>
      </c>
      <c r="C5" s="6">
        <v>1.5</v>
      </c>
      <c r="E5" s="6">
        <v>1.41</v>
      </c>
      <c r="F5" s="6">
        <v>0.63</v>
      </c>
      <c r="I5" s="6">
        <v>0.1</v>
      </c>
      <c r="K5" s="6">
        <v>102.27</v>
      </c>
      <c r="L5" s="6">
        <v>75.77</v>
      </c>
    </row>
    <row r="6" spans="1:14" x14ac:dyDescent="0.25">
      <c r="A6" s="9">
        <v>99213</v>
      </c>
      <c r="B6" s="8" t="s">
        <v>16</v>
      </c>
      <c r="C6" s="6">
        <v>0.97</v>
      </c>
      <c r="E6" s="6">
        <v>0.99</v>
      </c>
      <c r="F6" s="6">
        <v>0.41</v>
      </c>
      <c r="I6" s="6">
        <v>7.0000000000000007E-2</v>
      </c>
      <c r="K6" s="6">
        <v>68.97</v>
      </c>
      <c r="L6" s="6">
        <v>49.27</v>
      </c>
    </row>
    <row r="7" spans="1:14" x14ac:dyDescent="0.25">
      <c r="A7" s="9">
        <v>93307</v>
      </c>
      <c r="B7" s="8" t="s">
        <v>17</v>
      </c>
      <c r="C7" s="6">
        <v>0.92</v>
      </c>
      <c r="E7" s="6">
        <v>3.4</v>
      </c>
      <c r="F7" s="6">
        <v>3.4</v>
      </c>
      <c r="I7" s="6">
        <v>0.04</v>
      </c>
      <c r="K7" s="6">
        <v>42.13</v>
      </c>
      <c r="L7" s="6">
        <v>42.13</v>
      </c>
    </row>
    <row r="8" spans="1:14" x14ac:dyDescent="0.25">
      <c r="A8" s="9">
        <v>99232</v>
      </c>
      <c r="B8" s="8" t="s">
        <v>18</v>
      </c>
      <c r="C8" s="6">
        <v>1.39</v>
      </c>
      <c r="E8" s="6">
        <v>0.56999999999999995</v>
      </c>
      <c r="F8" s="6">
        <v>0.56999999999999995</v>
      </c>
      <c r="I8" s="6">
        <v>0.08</v>
      </c>
      <c r="K8" s="6" t="s">
        <v>65</v>
      </c>
      <c r="L8" s="6">
        <v>69.31</v>
      </c>
    </row>
    <row r="9" spans="1:14" x14ac:dyDescent="0.25">
      <c r="A9" s="9">
        <v>92980</v>
      </c>
      <c r="B9" s="8" t="s">
        <v>19</v>
      </c>
      <c r="C9" s="6">
        <v>14.82</v>
      </c>
      <c r="E9" s="6">
        <v>7.64</v>
      </c>
      <c r="F9" s="6">
        <v>7.64</v>
      </c>
      <c r="I9" s="6">
        <v>3.24</v>
      </c>
      <c r="K9" s="6" t="s">
        <v>65</v>
      </c>
      <c r="L9" s="6">
        <v>873.19</v>
      </c>
    </row>
    <row r="10" spans="1:14" x14ac:dyDescent="0.25">
      <c r="A10" s="12">
        <v>9351026</v>
      </c>
      <c r="B10" s="8" t="s">
        <v>13</v>
      </c>
    </row>
    <row r="11" spans="1:14" x14ac:dyDescent="0.25">
      <c r="A11" s="9">
        <v>99233</v>
      </c>
      <c r="B11" s="8" t="s">
        <v>18</v>
      </c>
      <c r="C11" s="6">
        <v>2</v>
      </c>
      <c r="E11" s="6">
        <v>0.81</v>
      </c>
      <c r="F11" s="6">
        <v>0.81</v>
      </c>
      <c r="I11" s="6">
        <v>0.12</v>
      </c>
      <c r="K11" s="6" t="s">
        <v>65</v>
      </c>
      <c r="L11" s="6">
        <v>99.55</v>
      </c>
    </row>
    <row r="12" spans="1:14" x14ac:dyDescent="0.25">
      <c r="A12" s="9">
        <v>93015</v>
      </c>
      <c r="B12" s="8" t="s">
        <v>20</v>
      </c>
      <c r="C12" s="6">
        <v>0.75</v>
      </c>
      <c r="E12" s="6">
        <v>1.94</v>
      </c>
      <c r="F12" s="6">
        <v>1.94</v>
      </c>
      <c r="I12" s="6">
        <v>0.03</v>
      </c>
      <c r="K12" s="6">
        <v>92.42</v>
      </c>
      <c r="L12" s="6" t="s">
        <v>65</v>
      </c>
    </row>
    <row r="13" spans="1:14" x14ac:dyDescent="0.25">
      <c r="A13" s="9">
        <v>99254</v>
      </c>
      <c r="B13" s="8" t="s">
        <v>21</v>
      </c>
      <c r="C13" s="6">
        <v>3.29</v>
      </c>
      <c r="E13" s="6">
        <v>1.23</v>
      </c>
      <c r="F13" s="6">
        <v>1.23</v>
      </c>
      <c r="I13" s="6">
        <v>0.18</v>
      </c>
      <c r="K13" s="6" t="s">
        <v>65</v>
      </c>
      <c r="L13" s="6">
        <v>159.69</v>
      </c>
    </row>
    <row r="14" spans="1:14" x14ac:dyDescent="0.25">
      <c r="A14" s="9">
        <v>93320</v>
      </c>
      <c r="B14" s="8" t="s">
        <v>22</v>
      </c>
      <c r="C14" s="6">
        <v>0.38</v>
      </c>
      <c r="E14" s="6">
        <v>1.44</v>
      </c>
      <c r="F14" s="6">
        <v>1.44</v>
      </c>
      <c r="I14" s="6">
        <v>0.02</v>
      </c>
      <c r="K14" s="6">
        <v>62.52</v>
      </c>
      <c r="L14" s="6" t="s">
        <v>65</v>
      </c>
    </row>
    <row r="15" spans="1:14" x14ac:dyDescent="0.25">
      <c r="A15" s="9">
        <v>93325</v>
      </c>
      <c r="B15" s="8" t="s">
        <v>23</v>
      </c>
      <c r="C15" s="6">
        <v>7.0000000000000007E-2</v>
      </c>
      <c r="E15" s="6">
        <v>0.96</v>
      </c>
      <c r="F15" s="6">
        <v>0.96</v>
      </c>
      <c r="I15" s="6">
        <v>0.02</v>
      </c>
      <c r="K15" s="6">
        <v>35.68</v>
      </c>
      <c r="L15" s="6" t="s">
        <v>65</v>
      </c>
    </row>
    <row r="16" spans="1:14" x14ac:dyDescent="0.25">
      <c r="A16" s="9">
        <v>9330726</v>
      </c>
      <c r="B16" s="8" t="s">
        <v>17</v>
      </c>
      <c r="C16" s="6">
        <v>0.92</v>
      </c>
      <c r="E16" s="6">
        <v>0.45</v>
      </c>
      <c r="F16" s="6">
        <v>0.45</v>
      </c>
      <c r="I16" s="6">
        <v>0.03</v>
      </c>
      <c r="K16" s="6">
        <v>47.57</v>
      </c>
      <c r="L16" s="6">
        <v>47.57</v>
      </c>
    </row>
    <row r="17" spans="1:12" x14ac:dyDescent="0.25">
      <c r="A17" s="9">
        <v>93000</v>
      </c>
      <c r="B17" s="8" t="s">
        <v>12</v>
      </c>
      <c r="C17" s="6">
        <v>0.17</v>
      </c>
      <c r="E17" s="6">
        <v>0.39</v>
      </c>
      <c r="F17" s="6">
        <v>0.39</v>
      </c>
      <c r="I17" s="6">
        <v>0.02</v>
      </c>
      <c r="K17" s="6">
        <v>19.71</v>
      </c>
      <c r="L17" s="6" t="s">
        <v>65</v>
      </c>
    </row>
    <row r="18" spans="1:12" x14ac:dyDescent="0.25">
      <c r="A18" s="7">
        <v>78478</v>
      </c>
      <c r="B18" s="8" t="s">
        <v>24</v>
      </c>
    </row>
    <row r="19" spans="1:12" x14ac:dyDescent="0.25">
      <c r="A19" s="9">
        <v>93010</v>
      </c>
      <c r="B19" s="8" t="s">
        <v>25</v>
      </c>
      <c r="C19" s="6">
        <v>0.17</v>
      </c>
      <c r="E19" s="6">
        <v>0.08</v>
      </c>
      <c r="F19" s="6">
        <v>0.08</v>
      </c>
      <c r="I19" s="6">
        <v>0.01</v>
      </c>
      <c r="K19" s="6">
        <v>8.83</v>
      </c>
      <c r="L19" s="6">
        <v>8.83</v>
      </c>
    </row>
    <row r="20" spans="1:12" x14ac:dyDescent="0.25">
      <c r="A20" s="7" t="s">
        <v>14</v>
      </c>
      <c r="B20" s="8" t="s">
        <v>15</v>
      </c>
    </row>
    <row r="21" spans="1:12" x14ac:dyDescent="0.25">
      <c r="A21" s="9">
        <v>99223</v>
      </c>
      <c r="B21" s="8" t="s">
        <v>26</v>
      </c>
      <c r="C21" s="6">
        <v>3.86</v>
      </c>
      <c r="E21" s="6">
        <v>1.56</v>
      </c>
      <c r="F21" s="6">
        <v>1.56</v>
      </c>
      <c r="I21" s="6">
        <v>0.28999999999999998</v>
      </c>
      <c r="K21" s="6" t="s">
        <v>65</v>
      </c>
      <c r="L21" s="6">
        <v>194.01</v>
      </c>
    </row>
    <row r="22" spans="1:12" x14ac:dyDescent="0.25">
      <c r="A22" s="7">
        <v>78480</v>
      </c>
      <c r="B22" s="8" t="s">
        <v>36</v>
      </c>
    </row>
    <row r="23" spans="1:12" x14ac:dyDescent="0.25">
      <c r="A23" s="9">
        <v>93880</v>
      </c>
      <c r="B23" s="8" t="s">
        <v>10</v>
      </c>
      <c r="C23" s="6">
        <v>0.6</v>
      </c>
      <c r="E23" s="6">
        <v>6.72</v>
      </c>
      <c r="F23" s="6">
        <v>6.72</v>
      </c>
      <c r="I23" s="6">
        <v>0.05</v>
      </c>
      <c r="K23" s="6">
        <v>183.47</v>
      </c>
      <c r="L23" s="6" t="s">
        <v>65</v>
      </c>
    </row>
    <row r="24" spans="1:12" x14ac:dyDescent="0.25">
      <c r="A24" s="9">
        <v>9332026</v>
      </c>
      <c r="B24" s="8" t="s">
        <v>22</v>
      </c>
      <c r="C24" s="6">
        <v>0.38</v>
      </c>
      <c r="E24" s="6">
        <v>0.18</v>
      </c>
      <c r="F24" s="6">
        <v>0.18</v>
      </c>
      <c r="I24" s="6">
        <v>0.01</v>
      </c>
      <c r="K24" s="6">
        <v>19.37</v>
      </c>
      <c r="L24" s="6">
        <v>19.37</v>
      </c>
    </row>
    <row r="25" spans="1:12" x14ac:dyDescent="0.25">
      <c r="A25" s="9">
        <v>99215</v>
      </c>
      <c r="B25" s="8" t="s">
        <v>16</v>
      </c>
      <c r="C25" s="6">
        <v>2.11</v>
      </c>
      <c r="E25" s="6">
        <v>1.8</v>
      </c>
      <c r="F25" s="6">
        <v>0.9</v>
      </c>
      <c r="I25" s="6">
        <v>0.14000000000000001</v>
      </c>
      <c r="K25" s="6">
        <v>137.6</v>
      </c>
      <c r="L25" s="6">
        <v>107.03</v>
      </c>
    </row>
    <row r="26" spans="1:12" x14ac:dyDescent="0.25">
      <c r="A26" s="9">
        <v>99231</v>
      </c>
      <c r="B26" s="8" t="s">
        <v>18</v>
      </c>
      <c r="C26" s="6">
        <v>0.76</v>
      </c>
      <c r="E26" s="6">
        <v>0.32</v>
      </c>
      <c r="F26" s="6">
        <v>0.32</v>
      </c>
      <c r="I26" s="6">
        <v>0.05</v>
      </c>
      <c r="K26" s="6" t="s">
        <v>65</v>
      </c>
      <c r="L26" s="6">
        <v>38.39</v>
      </c>
    </row>
    <row r="27" spans="1:12" x14ac:dyDescent="0.25">
      <c r="A27" s="9">
        <v>33249</v>
      </c>
      <c r="B27" s="8" t="s">
        <v>37</v>
      </c>
      <c r="C27" s="6">
        <v>15.17</v>
      </c>
      <c r="E27" s="6">
        <v>9.84</v>
      </c>
      <c r="F27" s="6">
        <v>9.84</v>
      </c>
      <c r="I27" s="6">
        <v>3.32</v>
      </c>
      <c r="K27" s="6" t="s">
        <v>65</v>
      </c>
      <c r="L27" s="6">
        <v>962.55</v>
      </c>
    </row>
    <row r="28" spans="1:12" x14ac:dyDescent="0.25">
      <c r="A28" s="9">
        <v>99211</v>
      </c>
      <c r="B28" s="8" t="s">
        <v>16</v>
      </c>
      <c r="C28" s="6">
        <v>0.18</v>
      </c>
      <c r="E28" s="6">
        <v>0.39</v>
      </c>
      <c r="F28" s="6">
        <v>0.08</v>
      </c>
      <c r="I28" s="6">
        <v>0.01</v>
      </c>
      <c r="K28" s="6">
        <v>19.71</v>
      </c>
      <c r="L28" s="6">
        <v>9.17</v>
      </c>
    </row>
    <row r="29" spans="1:12" x14ac:dyDescent="0.25">
      <c r="A29" s="9" t="s">
        <v>31</v>
      </c>
      <c r="B29" s="8"/>
      <c r="C29" s="6">
        <v>7.0000000000000007E-2</v>
      </c>
      <c r="E29" s="6">
        <v>4.41</v>
      </c>
      <c r="F29" s="6">
        <v>4.41</v>
      </c>
      <c r="I29" s="6">
        <v>0.03</v>
      </c>
      <c r="K29" s="6">
        <v>153.22999999999999</v>
      </c>
      <c r="L29" s="6" t="s">
        <v>65</v>
      </c>
    </row>
    <row r="30" spans="1:12" x14ac:dyDescent="0.25">
      <c r="A30" s="7">
        <v>7846526</v>
      </c>
      <c r="B30" s="8" t="s">
        <v>15</v>
      </c>
    </row>
    <row r="31" spans="1:12" x14ac:dyDescent="0.25">
      <c r="A31" s="12">
        <v>9355626</v>
      </c>
      <c r="B31" s="8" t="s">
        <v>38</v>
      </c>
    </row>
    <row r="32" spans="1:12" x14ac:dyDescent="0.25">
      <c r="A32" s="9">
        <v>33208</v>
      </c>
      <c r="B32" s="8" t="s">
        <v>39</v>
      </c>
      <c r="C32" s="6">
        <v>8.77</v>
      </c>
      <c r="E32" s="6">
        <v>5.66</v>
      </c>
      <c r="F32" s="6">
        <v>5.66</v>
      </c>
      <c r="I32" s="6">
        <v>1.92</v>
      </c>
      <c r="K32" s="6" t="s">
        <v>65</v>
      </c>
      <c r="L32" s="6">
        <v>555.51</v>
      </c>
    </row>
    <row r="33" spans="1:12" x14ac:dyDescent="0.25">
      <c r="A33" s="9">
        <v>93350</v>
      </c>
      <c r="B33" s="8" t="s">
        <v>40</v>
      </c>
      <c r="C33" s="6">
        <v>1.46</v>
      </c>
      <c r="E33" s="6">
        <v>4.67</v>
      </c>
      <c r="F33" s="6">
        <v>4.67</v>
      </c>
      <c r="I33" s="6">
        <v>0.06</v>
      </c>
      <c r="K33" s="6">
        <v>210.31</v>
      </c>
      <c r="L33" s="6" t="s">
        <v>65</v>
      </c>
    </row>
    <row r="34" spans="1:12" x14ac:dyDescent="0.25">
      <c r="A34" s="12">
        <v>9352626</v>
      </c>
      <c r="B34" s="8" t="s">
        <v>41</v>
      </c>
    </row>
    <row r="35" spans="1:12" x14ac:dyDescent="0.25">
      <c r="A35" s="12">
        <v>9355526</v>
      </c>
      <c r="B35" s="8" t="s">
        <v>38</v>
      </c>
    </row>
    <row r="36" spans="1:12" x14ac:dyDescent="0.25">
      <c r="A36" s="10">
        <v>99238</v>
      </c>
      <c r="B36" s="11" t="s">
        <v>42</v>
      </c>
      <c r="C36" s="6">
        <v>1.28</v>
      </c>
      <c r="E36" s="6">
        <v>0.68</v>
      </c>
      <c r="F36" s="6">
        <v>0.68</v>
      </c>
      <c r="I36" s="6">
        <v>7.0000000000000007E-2</v>
      </c>
      <c r="K36" s="6" t="s">
        <v>65</v>
      </c>
      <c r="L36" s="6">
        <v>68.97</v>
      </c>
    </row>
    <row r="37" spans="1:12" x14ac:dyDescent="0.25">
      <c r="A37" s="7">
        <v>90766</v>
      </c>
      <c r="B37" s="8" t="s">
        <v>43</v>
      </c>
    </row>
    <row r="38" spans="1:12" x14ac:dyDescent="0.25">
      <c r="A38" s="12">
        <v>93510</v>
      </c>
      <c r="B38" s="8" t="s">
        <v>13</v>
      </c>
      <c r="C38" s="6" t="s">
        <v>66</v>
      </c>
    </row>
    <row r="39" spans="1:12" x14ac:dyDescent="0.25">
      <c r="A39" s="12">
        <v>93230</v>
      </c>
      <c r="B39" s="8" t="s">
        <v>44</v>
      </c>
    </row>
    <row r="40" spans="1:12" x14ac:dyDescent="0.25">
      <c r="A40" s="9">
        <v>99212</v>
      </c>
      <c r="B40" s="8" t="s">
        <v>16</v>
      </c>
      <c r="C40" s="6">
        <v>0.48</v>
      </c>
      <c r="E40" s="6">
        <v>0.7</v>
      </c>
      <c r="F40" s="6">
        <v>0.22</v>
      </c>
      <c r="I40" s="6">
        <v>0.04</v>
      </c>
      <c r="K40" s="6">
        <v>41.45</v>
      </c>
      <c r="L40" s="6">
        <v>25.14</v>
      </c>
    </row>
    <row r="41" spans="1:12" x14ac:dyDescent="0.25">
      <c r="A41" s="12">
        <v>93545</v>
      </c>
      <c r="B41" s="8" t="s">
        <v>45</v>
      </c>
    </row>
    <row r="42" spans="1:12" x14ac:dyDescent="0.25">
      <c r="A42" s="9">
        <v>9362026</v>
      </c>
      <c r="B42" s="8" t="s">
        <v>46</v>
      </c>
      <c r="C42" s="6">
        <v>11.57</v>
      </c>
      <c r="E42" s="6">
        <v>5.79</v>
      </c>
      <c r="F42" s="6">
        <v>5.79</v>
      </c>
      <c r="I42" s="6">
        <v>2.52</v>
      </c>
      <c r="K42" s="6">
        <v>675.45</v>
      </c>
      <c r="L42" s="6">
        <v>675.45</v>
      </c>
    </row>
    <row r="43" spans="1:12" x14ac:dyDescent="0.25">
      <c r="A43" s="9">
        <v>9364126</v>
      </c>
      <c r="B43" s="8" t="s">
        <v>46</v>
      </c>
      <c r="C43" s="6">
        <v>5.92</v>
      </c>
      <c r="E43" s="6">
        <v>2.94</v>
      </c>
      <c r="F43" s="6">
        <v>2.94</v>
      </c>
      <c r="I43" s="6">
        <v>1.29</v>
      </c>
      <c r="K43" s="6">
        <v>344.86</v>
      </c>
      <c r="L43" s="6">
        <v>344.86</v>
      </c>
    </row>
    <row r="44" spans="1:12" x14ac:dyDescent="0.25">
      <c r="A44" s="9" t="s">
        <v>32</v>
      </c>
      <c r="B44" s="8" t="s">
        <v>17</v>
      </c>
      <c r="C44" s="6">
        <v>0</v>
      </c>
      <c r="E44" s="6">
        <v>2.95</v>
      </c>
      <c r="F44" s="6">
        <v>2.95</v>
      </c>
      <c r="I44" s="6">
        <v>0.01</v>
      </c>
      <c r="K44" s="6">
        <v>100.57</v>
      </c>
      <c r="L44" s="6">
        <v>100.57</v>
      </c>
    </row>
    <row r="45" spans="1:12" x14ac:dyDescent="0.25">
      <c r="A45" s="9">
        <v>93224</v>
      </c>
      <c r="B45" s="8" t="s">
        <v>44</v>
      </c>
      <c r="C45" s="6">
        <v>0.52</v>
      </c>
      <c r="E45" s="6">
        <v>2.2999999999999998</v>
      </c>
      <c r="F45" s="6">
        <v>2.2999999999999998</v>
      </c>
      <c r="I45" s="6">
        <v>0.03</v>
      </c>
      <c r="K45" s="6">
        <v>96.83</v>
      </c>
      <c r="L45" s="6" t="s">
        <v>65</v>
      </c>
    </row>
    <row r="46" spans="1:12" x14ac:dyDescent="0.25">
      <c r="A46" s="9">
        <v>93016</v>
      </c>
      <c r="B46" s="8" t="s">
        <v>20</v>
      </c>
      <c r="C46" s="6">
        <v>0.45</v>
      </c>
      <c r="E46" s="6">
        <v>0.22</v>
      </c>
      <c r="F46" s="6">
        <v>0.22</v>
      </c>
      <c r="I46" s="6">
        <v>0.01</v>
      </c>
      <c r="K46" s="6">
        <v>23.1</v>
      </c>
      <c r="L46" s="6">
        <v>23.1</v>
      </c>
    </row>
    <row r="47" spans="1:12" x14ac:dyDescent="0.25">
      <c r="A47" s="7">
        <v>93736</v>
      </c>
      <c r="B47" s="8" t="s">
        <v>47</v>
      </c>
    </row>
    <row r="48" spans="1:12" x14ac:dyDescent="0.25">
      <c r="A48" s="7">
        <v>9374126</v>
      </c>
      <c r="B48" s="8" t="s">
        <v>47</v>
      </c>
    </row>
    <row r="49" spans="1:12" x14ac:dyDescent="0.25">
      <c r="A49" s="12">
        <v>9350826</v>
      </c>
      <c r="B49" s="8" t="s">
        <v>48</v>
      </c>
    </row>
    <row r="50" spans="1:12" x14ac:dyDescent="0.25">
      <c r="A50" s="9">
        <v>99204</v>
      </c>
      <c r="B50" s="8" t="s">
        <v>49</v>
      </c>
      <c r="C50" s="6">
        <v>2.4300000000000002</v>
      </c>
      <c r="E50" s="6">
        <v>2</v>
      </c>
      <c r="F50" s="6">
        <v>1.06</v>
      </c>
      <c r="I50" s="6">
        <v>0.23</v>
      </c>
      <c r="K50" s="6">
        <v>158.33000000000001</v>
      </c>
      <c r="L50" s="6">
        <v>126.39</v>
      </c>
    </row>
    <row r="51" spans="1:12" x14ac:dyDescent="0.25">
      <c r="A51" s="9">
        <v>93018</v>
      </c>
      <c r="B51" s="8" t="s">
        <v>20</v>
      </c>
      <c r="C51" s="6">
        <v>0.3</v>
      </c>
      <c r="E51" s="6">
        <v>0.14000000000000001</v>
      </c>
      <c r="F51" s="6">
        <v>0.14000000000000001</v>
      </c>
      <c r="I51" s="6">
        <v>0.01</v>
      </c>
      <c r="K51" s="6">
        <v>15.29</v>
      </c>
      <c r="L51" s="6">
        <v>15.228999999999999</v>
      </c>
    </row>
    <row r="52" spans="1:12" x14ac:dyDescent="0.25">
      <c r="A52" s="7">
        <v>9374326</v>
      </c>
      <c r="B52" s="8" t="s">
        <v>50</v>
      </c>
    </row>
    <row r="53" spans="1:12" x14ac:dyDescent="0.25">
      <c r="A53" s="9">
        <v>93651</v>
      </c>
      <c r="B53" s="8" t="s">
        <v>51</v>
      </c>
      <c r="C53" s="6">
        <v>16.23</v>
      </c>
      <c r="E53" s="6">
        <v>8.0500000000000007</v>
      </c>
      <c r="F53" s="6">
        <v>8.0500000000000007</v>
      </c>
      <c r="I53" s="6">
        <v>3.54</v>
      </c>
      <c r="K53" s="6" t="s">
        <v>65</v>
      </c>
      <c r="L53" s="6">
        <v>945.22</v>
      </c>
    </row>
    <row r="54" spans="1:12" x14ac:dyDescent="0.25">
      <c r="A54" s="12">
        <v>93543</v>
      </c>
      <c r="B54" s="8" t="s">
        <v>52</v>
      </c>
    </row>
    <row r="55" spans="1:12" x14ac:dyDescent="0.25">
      <c r="A55" s="7">
        <v>7847826</v>
      </c>
      <c r="B55" s="8" t="s">
        <v>24</v>
      </c>
    </row>
    <row r="56" spans="1:12" x14ac:dyDescent="0.25">
      <c r="A56" s="9">
        <v>9331226</v>
      </c>
      <c r="B56" s="8" t="s">
        <v>53</v>
      </c>
      <c r="C56" s="6">
        <v>2.2000000000000002</v>
      </c>
      <c r="E56" s="6">
        <v>7.23</v>
      </c>
      <c r="F56" s="6">
        <v>7.23</v>
      </c>
      <c r="I56" s="6">
        <v>0.1</v>
      </c>
      <c r="K56" s="6">
        <v>323.8</v>
      </c>
      <c r="L56" s="6" t="s">
        <v>65</v>
      </c>
    </row>
    <row r="57" spans="1:12" x14ac:dyDescent="0.25">
      <c r="A57" s="9">
        <v>92982</v>
      </c>
      <c r="B57" s="8" t="s">
        <v>54</v>
      </c>
      <c r="C57" s="6">
        <v>10.96</v>
      </c>
      <c r="E57" s="6">
        <v>5.7</v>
      </c>
      <c r="F57" s="6">
        <v>5.7</v>
      </c>
      <c r="I57" s="6">
        <v>2.38</v>
      </c>
      <c r="K57" s="6" t="s">
        <v>65</v>
      </c>
      <c r="L57" s="6">
        <v>646.91</v>
      </c>
    </row>
    <row r="58" spans="1:12" x14ac:dyDescent="0.25">
      <c r="A58" s="9">
        <v>33225</v>
      </c>
      <c r="B58" s="8" t="s">
        <v>55</v>
      </c>
      <c r="C58" s="6">
        <v>8.33</v>
      </c>
      <c r="E58" s="6">
        <v>4.13</v>
      </c>
      <c r="F58" s="6">
        <v>4.13</v>
      </c>
      <c r="I58" s="6">
        <v>1.82</v>
      </c>
      <c r="K58" s="6" t="s">
        <v>65</v>
      </c>
      <c r="L58" s="6">
        <v>485.18</v>
      </c>
    </row>
    <row r="59" spans="1:12" x14ac:dyDescent="0.25">
      <c r="A59" s="9" t="s">
        <v>33</v>
      </c>
      <c r="B59" s="8" t="s">
        <v>23</v>
      </c>
      <c r="C59" s="6">
        <v>0</v>
      </c>
      <c r="E59" s="6">
        <v>0.93</v>
      </c>
      <c r="F59" s="6">
        <v>0.93</v>
      </c>
      <c r="I59" s="6">
        <v>0.01</v>
      </c>
      <c r="K59" s="6">
        <v>31.94</v>
      </c>
      <c r="L59" s="6">
        <v>31.94</v>
      </c>
    </row>
    <row r="60" spans="1:12" x14ac:dyDescent="0.25">
      <c r="A60" s="9">
        <v>9335026</v>
      </c>
      <c r="B60" s="8" t="s">
        <v>40</v>
      </c>
      <c r="C60" s="6">
        <v>1.46</v>
      </c>
      <c r="E60" s="6">
        <v>0.73</v>
      </c>
      <c r="F60" s="6">
        <v>0.73</v>
      </c>
      <c r="I60" s="6">
        <v>0.05</v>
      </c>
      <c r="K60" s="6">
        <v>76.11</v>
      </c>
      <c r="L60" s="6">
        <v>76.11</v>
      </c>
    </row>
    <row r="61" spans="1:12" x14ac:dyDescent="0.25">
      <c r="A61" s="9">
        <v>9332526</v>
      </c>
      <c r="B61" s="8" t="s">
        <v>23</v>
      </c>
      <c r="C61" s="6">
        <v>7.0000000000000007E-2</v>
      </c>
      <c r="E61" s="6">
        <v>0.03</v>
      </c>
      <c r="F61" s="6">
        <v>0.03</v>
      </c>
      <c r="I61" s="6">
        <v>0.01</v>
      </c>
      <c r="K61" s="6">
        <v>3.74</v>
      </c>
      <c r="L61" s="6">
        <v>3.74</v>
      </c>
    </row>
    <row r="62" spans="1:12" x14ac:dyDescent="0.25">
      <c r="A62" s="9">
        <v>99205</v>
      </c>
      <c r="B62" s="8" t="s">
        <v>49</v>
      </c>
      <c r="C62" s="6">
        <v>3.17</v>
      </c>
      <c r="E62" s="6">
        <v>2.36</v>
      </c>
      <c r="F62" s="6">
        <v>1.34</v>
      </c>
      <c r="I62" s="6">
        <v>0.27</v>
      </c>
      <c r="K62" s="6">
        <v>197.06</v>
      </c>
      <c r="L62" s="6">
        <v>162.41</v>
      </c>
    </row>
    <row r="63" spans="1:12" x14ac:dyDescent="0.25">
      <c r="A63" s="9">
        <v>36245</v>
      </c>
      <c r="B63" s="8" t="s">
        <v>56</v>
      </c>
      <c r="C63" s="6">
        <v>4.67</v>
      </c>
      <c r="E63" s="6">
        <v>30.85</v>
      </c>
      <c r="F63" s="6">
        <v>2.14</v>
      </c>
      <c r="I63" s="6">
        <v>0.87</v>
      </c>
      <c r="K63" s="6">
        <v>1236.4000000000001</v>
      </c>
      <c r="L63" s="6">
        <v>260.94</v>
      </c>
    </row>
    <row r="64" spans="1:12" x14ac:dyDescent="0.25">
      <c r="A64" s="12" t="s">
        <v>34</v>
      </c>
      <c r="B64" s="8" t="s">
        <v>13</v>
      </c>
    </row>
    <row r="65" spans="1:12" x14ac:dyDescent="0.25">
      <c r="A65" s="9" t="s">
        <v>35</v>
      </c>
      <c r="B65" s="8" t="s">
        <v>22</v>
      </c>
      <c r="C65" s="6">
        <v>0</v>
      </c>
      <c r="E65" s="6">
        <v>1.26</v>
      </c>
      <c r="F65" s="6">
        <v>1.26</v>
      </c>
      <c r="I65" s="6">
        <v>0.01</v>
      </c>
      <c r="K65" s="6">
        <v>43.15</v>
      </c>
      <c r="L65" s="6">
        <v>43.15</v>
      </c>
    </row>
    <row r="66" spans="1:12" x14ac:dyDescent="0.25">
      <c r="A66" s="9">
        <v>93306</v>
      </c>
      <c r="B66" s="8" t="s">
        <v>67</v>
      </c>
      <c r="C66" s="6">
        <v>1.3</v>
      </c>
      <c r="E66" s="6">
        <v>5.5</v>
      </c>
      <c r="F66" s="6">
        <v>5.5</v>
      </c>
      <c r="I66" s="6">
        <v>0.05</v>
      </c>
      <c r="K66" s="6">
        <v>232.74</v>
      </c>
      <c r="L66" s="6" t="s">
        <v>65</v>
      </c>
    </row>
    <row r="67" spans="1:12" x14ac:dyDescent="0.25">
      <c r="A67" s="6">
        <v>9330626</v>
      </c>
      <c r="B67" s="8" t="s">
        <v>67</v>
      </c>
      <c r="C67" s="6">
        <v>1.3</v>
      </c>
      <c r="E67" s="6">
        <v>0.65</v>
      </c>
      <c r="F67" s="6">
        <v>0.65</v>
      </c>
      <c r="I67" s="6">
        <v>0.04</v>
      </c>
      <c r="K67" s="6">
        <v>67.61</v>
      </c>
      <c r="L67" s="6">
        <v>67.61</v>
      </c>
    </row>
    <row r="68" spans="1:12" x14ac:dyDescent="0.25">
      <c r="A68" s="6" t="s">
        <v>68</v>
      </c>
      <c r="B68" s="8" t="s">
        <v>67</v>
      </c>
      <c r="C68" s="6">
        <v>0</v>
      </c>
      <c r="E68" s="6">
        <v>4.8499999999999996</v>
      </c>
      <c r="F68" s="6">
        <v>4.8499999999999996</v>
      </c>
      <c r="I68" s="6">
        <v>0.01</v>
      </c>
      <c r="K68" s="6">
        <v>165.13</v>
      </c>
      <c r="L68" s="6">
        <v>165.13</v>
      </c>
    </row>
  </sheetData>
  <customSheetViews>
    <customSheetView guid="{B81B27B3-3CF8-4B7A-BD59-AD1E5778B401}">
      <pane xSplit="1" ySplit="3" topLeftCell="B25" activePane="bottomRight" state="frozen"/>
      <selection pane="bottomRight" sqref="A1:XFD1048576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5" sqref="B5"/>
    </sheetView>
  </sheetViews>
  <sheetFormatPr defaultRowHeight="15" x14ac:dyDescent="0.25"/>
  <cols>
    <col min="2" max="2" width="45.85546875" customWidth="1"/>
    <col min="3" max="3" width="15.85546875" customWidth="1"/>
    <col min="4" max="4" width="22.5703125" customWidth="1"/>
  </cols>
  <sheetData>
    <row r="1" spans="1:7" x14ac:dyDescent="0.25">
      <c r="A1" s="40" t="s">
        <v>0</v>
      </c>
      <c r="B1" s="40"/>
      <c r="C1" s="40"/>
      <c r="D1" s="40"/>
      <c r="E1" s="40"/>
      <c r="F1" s="40"/>
      <c r="G1" s="40"/>
    </row>
    <row r="2" spans="1:7" x14ac:dyDescent="0.25">
      <c r="A2" s="40" t="s">
        <v>1</v>
      </c>
      <c r="B2" s="40"/>
    </row>
    <row r="4" spans="1:7" x14ac:dyDescent="0.25">
      <c r="A4" s="1" t="s">
        <v>2</v>
      </c>
      <c r="B4" s="1" t="s">
        <v>3</v>
      </c>
      <c r="C4" s="1" t="s">
        <v>4</v>
      </c>
      <c r="D4" s="1" t="s">
        <v>5</v>
      </c>
    </row>
    <row r="5" spans="1:7" x14ac:dyDescent="0.25">
      <c r="A5" s="2">
        <v>93306</v>
      </c>
      <c r="B5" s="3" t="s">
        <v>6</v>
      </c>
      <c r="C5" s="5">
        <v>1161741861</v>
      </c>
      <c r="D5" s="4">
        <v>0.98553926692871008</v>
      </c>
    </row>
    <row r="6" spans="1:7" x14ac:dyDescent="0.25">
      <c r="A6" s="2" t="s">
        <v>8</v>
      </c>
      <c r="B6" s="3" t="s">
        <v>7</v>
      </c>
      <c r="C6" s="5">
        <v>983132754</v>
      </c>
      <c r="D6" s="4">
        <v>0.83401998860292759</v>
      </c>
    </row>
    <row r="7" spans="1:7" x14ac:dyDescent="0.25">
      <c r="A7" s="2">
        <v>93880</v>
      </c>
      <c r="B7" s="3" t="s">
        <v>10</v>
      </c>
      <c r="C7" s="5">
        <v>361557676</v>
      </c>
      <c r="D7" s="4">
        <v>0.30671984794519519</v>
      </c>
    </row>
    <row r="8" spans="1:7" x14ac:dyDescent="0.25">
      <c r="A8" s="2">
        <v>92980</v>
      </c>
      <c r="B8" s="3" t="s">
        <v>11</v>
      </c>
      <c r="C8" s="5">
        <v>267601529</v>
      </c>
      <c r="D8" s="4">
        <v>0.22701412729730494</v>
      </c>
    </row>
    <row r="9" spans="1:7" x14ac:dyDescent="0.25">
      <c r="A9" s="2">
        <v>93000</v>
      </c>
      <c r="B9" t="s">
        <v>12</v>
      </c>
      <c r="C9" s="5">
        <v>246874135</v>
      </c>
      <c r="D9" s="4">
        <v>0.2</v>
      </c>
    </row>
    <row r="10" spans="1:7" x14ac:dyDescent="0.25">
      <c r="A10" s="2">
        <v>93510</v>
      </c>
      <c r="B10" s="3" t="s">
        <v>13</v>
      </c>
      <c r="C10" s="5">
        <v>213025646</v>
      </c>
      <c r="D10" s="4">
        <v>0.18071582512757101</v>
      </c>
    </row>
    <row r="26" spans="2:2" x14ac:dyDescent="0.25">
      <c r="B26" t="s">
        <v>9</v>
      </c>
    </row>
  </sheetData>
  <customSheetViews>
    <customSheetView guid="{B81B27B3-3CF8-4B7A-BD59-AD1E5778B401}">
      <selection activeCell="B5" sqref="B5"/>
      <pageMargins left="0.7" right="0.7" top="0.75" bottom="0.75" header="0.3" footer="0.3"/>
      <pageSetup orientation="portrait" r:id="rId1"/>
    </customSheetView>
  </customSheetViews>
  <mergeCells count="2">
    <mergeCell ref="A1:G1"/>
    <mergeCell ref="A2:B2"/>
  </mergeCell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9"/>
  <sheetViews>
    <sheetView workbookViewId="0">
      <selection activeCell="E26" sqref="E26"/>
    </sheetView>
  </sheetViews>
  <sheetFormatPr defaultRowHeight="15" x14ac:dyDescent="0.25"/>
  <cols>
    <col min="1" max="1" width="9.140625" style="13"/>
    <col min="2" max="2" width="26.85546875" style="13" customWidth="1"/>
    <col min="3" max="3" width="5.85546875" style="13" customWidth="1"/>
    <col min="4" max="4" width="6.42578125" style="13" customWidth="1"/>
    <col min="5" max="5" width="6.28515625" style="13" customWidth="1"/>
    <col min="6" max="6" width="6.140625" style="13" customWidth="1"/>
    <col min="7" max="8" width="6" style="13" customWidth="1"/>
    <col min="9" max="9" width="5.5703125" style="13" customWidth="1"/>
    <col min="10" max="10" width="6.28515625" style="13" customWidth="1"/>
    <col min="11" max="12" width="10.5703125" style="13" customWidth="1"/>
    <col min="13" max="14" width="11.28515625" style="13" customWidth="1"/>
    <col min="15" max="16384" width="9.140625" style="13"/>
  </cols>
  <sheetData>
    <row r="3" spans="1:12" ht="30" x14ac:dyDescent="0.25">
      <c r="A3" s="14">
        <v>33208</v>
      </c>
      <c r="B3" s="15" t="s">
        <v>39</v>
      </c>
      <c r="C3" s="13">
        <v>8.77</v>
      </c>
      <c r="E3" s="13">
        <v>5.66</v>
      </c>
      <c r="F3" s="13">
        <v>5.66</v>
      </c>
      <c r="I3" s="13">
        <v>1.92</v>
      </c>
      <c r="K3" s="13" t="s">
        <v>65</v>
      </c>
      <c r="L3" s="13">
        <v>555.51</v>
      </c>
    </row>
    <row r="4" spans="1:12" x14ac:dyDescent="0.25">
      <c r="A4" s="14">
        <v>33249</v>
      </c>
      <c r="B4" s="15" t="s">
        <v>37</v>
      </c>
      <c r="C4" s="13">
        <v>15.17</v>
      </c>
      <c r="E4" s="13">
        <v>9.84</v>
      </c>
      <c r="F4" s="13">
        <v>9.84</v>
      </c>
      <c r="I4" s="13">
        <v>3.32</v>
      </c>
      <c r="K4" s="13" t="s">
        <v>65</v>
      </c>
      <c r="L4" s="13">
        <v>962.55</v>
      </c>
    </row>
    <row r="5" spans="1:12" x14ac:dyDescent="0.25">
      <c r="A5" s="16">
        <v>78465</v>
      </c>
      <c r="B5" s="15" t="s">
        <v>15</v>
      </c>
    </row>
    <row r="6" spans="1:12" x14ac:dyDescent="0.25">
      <c r="A6" s="16">
        <v>78478</v>
      </c>
      <c r="B6" s="15" t="s">
        <v>24</v>
      </c>
    </row>
    <row r="7" spans="1:12" x14ac:dyDescent="0.25">
      <c r="A7" s="16">
        <v>78480</v>
      </c>
      <c r="B7" s="15" t="s">
        <v>36</v>
      </c>
    </row>
    <row r="8" spans="1:12" ht="30" x14ac:dyDescent="0.25">
      <c r="A8" s="16">
        <v>90766</v>
      </c>
      <c r="B8" s="15" t="s">
        <v>43</v>
      </c>
    </row>
    <row r="9" spans="1:12" x14ac:dyDescent="0.25">
      <c r="A9" s="14">
        <v>92980</v>
      </c>
      <c r="B9" s="15" t="s">
        <v>19</v>
      </c>
      <c r="C9" s="13">
        <v>14.82</v>
      </c>
      <c r="E9" s="13">
        <v>7.64</v>
      </c>
      <c r="F9" s="13">
        <v>7.64</v>
      </c>
      <c r="I9" s="13">
        <v>3.24</v>
      </c>
      <c r="K9" s="13" t="s">
        <v>65</v>
      </c>
      <c r="L9" s="13">
        <v>873.19</v>
      </c>
    </row>
    <row r="10" spans="1:12" ht="30" x14ac:dyDescent="0.25">
      <c r="A10" s="14">
        <v>93000</v>
      </c>
      <c r="B10" s="15" t="s">
        <v>12</v>
      </c>
      <c r="C10" s="13">
        <v>0.17</v>
      </c>
      <c r="E10" s="13">
        <v>0.39</v>
      </c>
      <c r="F10" s="13">
        <v>0.39</v>
      </c>
      <c r="I10" s="13">
        <v>0.02</v>
      </c>
      <c r="K10" s="13">
        <v>19.71</v>
      </c>
      <c r="L10" s="13" t="s">
        <v>65</v>
      </c>
    </row>
    <row r="11" spans="1:12" x14ac:dyDescent="0.25">
      <c r="A11" s="14">
        <v>93010</v>
      </c>
      <c r="B11" s="15" t="s">
        <v>25</v>
      </c>
      <c r="C11" s="13">
        <v>0.17</v>
      </c>
      <c r="E11" s="13">
        <v>0.08</v>
      </c>
      <c r="F11" s="13">
        <v>0.08</v>
      </c>
      <c r="I11" s="13">
        <v>0.01</v>
      </c>
      <c r="K11" s="13">
        <v>8.83</v>
      </c>
      <c r="L11" s="13">
        <v>8.83</v>
      </c>
    </row>
    <row r="12" spans="1:12" x14ac:dyDescent="0.25">
      <c r="A12" s="14">
        <v>93015</v>
      </c>
      <c r="B12" s="15" t="s">
        <v>20</v>
      </c>
      <c r="C12" s="13">
        <v>0.75</v>
      </c>
      <c r="E12" s="13">
        <v>1.94</v>
      </c>
      <c r="F12" s="13">
        <v>1.94</v>
      </c>
      <c r="I12" s="13">
        <v>0.03</v>
      </c>
      <c r="K12" s="13">
        <v>92.42</v>
      </c>
      <c r="L12" s="13" t="s">
        <v>65</v>
      </c>
    </row>
    <row r="13" spans="1:12" x14ac:dyDescent="0.25">
      <c r="A13" s="14">
        <v>93016</v>
      </c>
      <c r="B13" s="15" t="s">
        <v>20</v>
      </c>
      <c r="C13" s="13">
        <v>0.45</v>
      </c>
      <c r="E13" s="13">
        <v>0.22</v>
      </c>
      <c r="F13" s="13">
        <v>0.22</v>
      </c>
      <c r="I13" s="13">
        <v>0.01</v>
      </c>
      <c r="K13" s="13">
        <v>23.1</v>
      </c>
      <c r="L13" s="13">
        <v>23.1</v>
      </c>
    </row>
    <row r="14" spans="1:12" x14ac:dyDescent="0.25">
      <c r="A14" s="14">
        <v>93224</v>
      </c>
      <c r="B14" s="15" t="s">
        <v>44</v>
      </c>
      <c r="C14" s="13">
        <v>0.52</v>
      </c>
      <c r="E14" s="13">
        <v>2.2999999999999998</v>
      </c>
      <c r="F14" s="13">
        <v>2.2999999999999998</v>
      </c>
      <c r="I14" s="13">
        <v>0.03</v>
      </c>
      <c r="K14" s="13">
        <v>96.83</v>
      </c>
      <c r="L14" s="13" t="s">
        <v>65</v>
      </c>
    </row>
    <row r="15" spans="1:12" x14ac:dyDescent="0.25">
      <c r="A15" s="17">
        <v>93230</v>
      </c>
      <c r="B15" s="15" t="s">
        <v>44</v>
      </c>
    </row>
    <row r="16" spans="1:12" x14ac:dyDescent="0.25">
      <c r="A16" s="14">
        <v>93306</v>
      </c>
      <c r="B16" s="15" t="s">
        <v>67</v>
      </c>
      <c r="C16" s="13">
        <v>1.3</v>
      </c>
      <c r="E16" s="13">
        <v>5.5</v>
      </c>
      <c r="F16" s="13">
        <v>5.5</v>
      </c>
      <c r="I16" s="13">
        <v>0.05</v>
      </c>
      <c r="K16" s="13">
        <v>232.74</v>
      </c>
      <c r="L16" s="13" t="s">
        <v>65</v>
      </c>
    </row>
    <row r="17" spans="1:12" x14ac:dyDescent="0.25">
      <c r="A17" s="14">
        <v>93307</v>
      </c>
      <c r="B17" s="15" t="s">
        <v>17</v>
      </c>
      <c r="C17" s="13">
        <v>0.92</v>
      </c>
      <c r="E17" s="13">
        <v>3.4</v>
      </c>
      <c r="F17" s="13">
        <v>3.4</v>
      </c>
      <c r="I17" s="13">
        <v>0.04</v>
      </c>
      <c r="K17" s="13">
        <v>42.13</v>
      </c>
      <c r="L17" s="13">
        <v>42.13</v>
      </c>
    </row>
    <row r="18" spans="1:12" x14ac:dyDescent="0.25">
      <c r="A18" s="14">
        <v>93320</v>
      </c>
      <c r="B18" s="15" t="s">
        <v>22</v>
      </c>
      <c r="C18" s="13">
        <v>0.38</v>
      </c>
      <c r="E18" s="13">
        <v>1.44</v>
      </c>
      <c r="F18" s="13">
        <v>1.44</v>
      </c>
      <c r="I18" s="13">
        <v>0.02</v>
      </c>
      <c r="K18" s="13">
        <v>62.52</v>
      </c>
      <c r="L18" s="13" t="s">
        <v>65</v>
      </c>
    </row>
    <row r="19" spans="1:12" x14ac:dyDescent="0.25">
      <c r="A19" s="14">
        <v>93325</v>
      </c>
      <c r="B19" s="15" t="s">
        <v>23</v>
      </c>
      <c r="C19" s="13">
        <v>7.0000000000000007E-2</v>
      </c>
      <c r="E19" s="13">
        <v>0.96</v>
      </c>
      <c r="F19" s="13">
        <v>0.96</v>
      </c>
      <c r="I19" s="13">
        <v>0.02</v>
      </c>
      <c r="K19" s="13">
        <v>35.68</v>
      </c>
      <c r="L19" s="13" t="s">
        <v>65</v>
      </c>
    </row>
    <row r="20" spans="1:12" x14ac:dyDescent="0.25">
      <c r="A20" s="14">
        <v>93350</v>
      </c>
      <c r="B20" s="15" t="s">
        <v>40</v>
      </c>
      <c r="C20" s="13">
        <v>1.46</v>
      </c>
      <c r="E20" s="13">
        <v>4.67</v>
      </c>
      <c r="F20" s="13">
        <v>4.67</v>
      </c>
      <c r="I20" s="13">
        <v>0.06</v>
      </c>
      <c r="K20" s="13">
        <v>210.31</v>
      </c>
      <c r="L20" s="13" t="s">
        <v>65</v>
      </c>
    </row>
    <row r="21" spans="1:12" x14ac:dyDescent="0.25">
      <c r="A21" s="17">
        <v>93510</v>
      </c>
      <c r="B21" s="15" t="s">
        <v>13</v>
      </c>
      <c r="C21" s="13" t="s">
        <v>66</v>
      </c>
    </row>
    <row r="22" spans="1:12" x14ac:dyDescent="0.25">
      <c r="A22" s="17">
        <v>93545</v>
      </c>
      <c r="B22" s="15" t="s">
        <v>45</v>
      </c>
    </row>
    <row r="23" spans="1:12" x14ac:dyDescent="0.25">
      <c r="A23" s="14">
        <v>93880</v>
      </c>
      <c r="B23" s="15" t="s">
        <v>10</v>
      </c>
      <c r="C23" s="13">
        <v>0.6</v>
      </c>
      <c r="E23" s="13">
        <v>6.72</v>
      </c>
      <c r="F23" s="13">
        <v>6.72</v>
      </c>
      <c r="I23" s="13">
        <v>0.05</v>
      </c>
      <c r="K23" s="13">
        <v>183.47</v>
      </c>
      <c r="L23" s="13" t="s">
        <v>65</v>
      </c>
    </row>
    <row r="24" spans="1:12" x14ac:dyDescent="0.25">
      <c r="A24" s="14">
        <v>99211</v>
      </c>
      <c r="B24" s="15" t="s">
        <v>16</v>
      </c>
      <c r="C24" s="13">
        <v>0.18</v>
      </c>
      <c r="E24" s="13">
        <v>0.39</v>
      </c>
      <c r="F24" s="13">
        <v>0.08</v>
      </c>
      <c r="I24" s="13">
        <v>0.01</v>
      </c>
      <c r="K24" s="13">
        <v>19.71</v>
      </c>
      <c r="L24" s="13">
        <v>9.17</v>
      </c>
    </row>
    <row r="25" spans="1:12" x14ac:dyDescent="0.25">
      <c r="A25" s="14">
        <v>99212</v>
      </c>
      <c r="B25" s="15" t="s">
        <v>16</v>
      </c>
      <c r="C25" s="13">
        <v>0.48</v>
      </c>
      <c r="E25" s="13">
        <v>0.7</v>
      </c>
      <c r="F25" s="13">
        <v>0.22</v>
      </c>
      <c r="I25" s="13">
        <v>0.04</v>
      </c>
      <c r="K25" s="13">
        <v>41.45</v>
      </c>
      <c r="L25" s="13">
        <v>25.14</v>
      </c>
    </row>
    <row r="26" spans="1:12" x14ac:dyDescent="0.25">
      <c r="A26" s="14">
        <v>99213</v>
      </c>
      <c r="B26" s="15" t="s">
        <v>16</v>
      </c>
      <c r="C26" s="13">
        <v>0.97</v>
      </c>
      <c r="E26" s="13">
        <v>0.99</v>
      </c>
      <c r="F26" s="13">
        <v>0.41</v>
      </c>
      <c r="I26" s="13">
        <v>7.0000000000000007E-2</v>
      </c>
      <c r="K26" s="13">
        <v>68.97</v>
      </c>
      <c r="L26" s="13">
        <v>49.27</v>
      </c>
    </row>
    <row r="27" spans="1:12" x14ac:dyDescent="0.25">
      <c r="A27" s="14">
        <v>99214</v>
      </c>
      <c r="B27" s="15" t="s">
        <v>16</v>
      </c>
      <c r="C27" s="13">
        <v>1.5</v>
      </c>
      <c r="E27" s="13">
        <v>1.41</v>
      </c>
      <c r="F27" s="13">
        <v>0.63</v>
      </c>
      <c r="I27" s="13">
        <v>0.1</v>
      </c>
      <c r="K27" s="13">
        <v>102.27</v>
      </c>
      <c r="L27" s="13">
        <v>75.77</v>
      </c>
    </row>
    <row r="28" spans="1:12" x14ac:dyDescent="0.25">
      <c r="A28" s="14">
        <v>99215</v>
      </c>
      <c r="B28" s="15" t="s">
        <v>16</v>
      </c>
      <c r="C28" s="13">
        <v>2.11</v>
      </c>
      <c r="E28" s="13">
        <v>1.8</v>
      </c>
      <c r="F28" s="13">
        <v>0.9</v>
      </c>
      <c r="I28" s="13">
        <v>0.14000000000000001</v>
      </c>
      <c r="K28" s="13">
        <v>137.6</v>
      </c>
      <c r="L28" s="13">
        <v>107.03</v>
      </c>
    </row>
    <row r="29" spans="1:12" x14ac:dyDescent="0.25">
      <c r="A29" s="14">
        <v>99223</v>
      </c>
      <c r="B29" s="15" t="s">
        <v>26</v>
      </c>
      <c r="C29" s="13">
        <v>3.86</v>
      </c>
      <c r="E29" s="13">
        <v>1.56</v>
      </c>
      <c r="F29" s="13">
        <v>1.56</v>
      </c>
      <c r="I29" s="13">
        <v>0.28999999999999998</v>
      </c>
      <c r="K29" s="13" t="s">
        <v>65</v>
      </c>
      <c r="L29" s="13">
        <v>194.01</v>
      </c>
    </row>
    <row r="30" spans="1:12" x14ac:dyDescent="0.25">
      <c r="A30" s="14">
        <v>99231</v>
      </c>
      <c r="B30" s="15" t="s">
        <v>18</v>
      </c>
      <c r="C30" s="13">
        <v>0.76</v>
      </c>
      <c r="E30" s="13">
        <v>0.32</v>
      </c>
      <c r="F30" s="13">
        <v>0.32</v>
      </c>
      <c r="I30" s="13">
        <v>0.05</v>
      </c>
      <c r="K30" s="13" t="s">
        <v>65</v>
      </c>
      <c r="L30" s="13">
        <v>38.39</v>
      </c>
    </row>
    <row r="31" spans="1:12" x14ac:dyDescent="0.25">
      <c r="A31" s="14">
        <v>99232</v>
      </c>
      <c r="B31" s="15" t="s">
        <v>18</v>
      </c>
      <c r="C31" s="13">
        <v>1.39</v>
      </c>
      <c r="E31" s="13">
        <v>0.56999999999999995</v>
      </c>
      <c r="F31" s="13">
        <v>0.56999999999999995</v>
      </c>
      <c r="I31" s="13">
        <v>0.08</v>
      </c>
      <c r="K31" s="13" t="s">
        <v>65</v>
      </c>
      <c r="L31" s="13">
        <v>69.31</v>
      </c>
    </row>
    <row r="32" spans="1:12" x14ac:dyDescent="0.25">
      <c r="A32" s="14">
        <v>99233</v>
      </c>
      <c r="B32" s="15" t="s">
        <v>18</v>
      </c>
      <c r="C32" s="13">
        <v>2</v>
      </c>
      <c r="E32" s="13">
        <v>0.81</v>
      </c>
      <c r="F32" s="13">
        <v>0.81</v>
      </c>
      <c r="I32" s="13">
        <v>0.12</v>
      </c>
      <c r="K32" s="13" t="s">
        <v>65</v>
      </c>
      <c r="L32" s="13">
        <v>99.55</v>
      </c>
    </row>
    <row r="33" spans="1:12" x14ac:dyDescent="0.25">
      <c r="A33" s="18">
        <v>99238</v>
      </c>
      <c r="B33" s="19" t="s">
        <v>42</v>
      </c>
      <c r="C33" s="13">
        <v>1.28</v>
      </c>
      <c r="E33" s="13">
        <v>0.68</v>
      </c>
      <c r="F33" s="13">
        <v>0.68</v>
      </c>
      <c r="I33" s="13">
        <v>7.0000000000000007E-2</v>
      </c>
      <c r="K33" s="13" t="s">
        <v>65</v>
      </c>
      <c r="L33" s="13">
        <v>68.97</v>
      </c>
    </row>
    <row r="34" spans="1:12" x14ac:dyDescent="0.25">
      <c r="A34" s="14">
        <v>99254</v>
      </c>
      <c r="B34" s="15" t="s">
        <v>21</v>
      </c>
      <c r="C34" s="13">
        <v>3.29</v>
      </c>
      <c r="E34" s="13">
        <v>1.23</v>
      </c>
      <c r="F34" s="13">
        <v>1.23</v>
      </c>
      <c r="I34" s="13">
        <v>0.18</v>
      </c>
      <c r="K34" s="13" t="s">
        <v>65</v>
      </c>
      <c r="L34" s="13">
        <v>159.69</v>
      </c>
    </row>
    <row r="35" spans="1:12" x14ac:dyDescent="0.25">
      <c r="A35" s="16">
        <v>7846526</v>
      </c>
      <c r="B35" s="15" t="s">
        <v>15</v>
      </c>
    </row>
    <row r="36" spans="1:12" x14ac:dyDescent="0.25">
      <c r="A36" s="13">
        <v>9330626</v>
      </c>
      <c r="B36" s="15" t="s">
        <v>67</v>
      </c>
      <c r="C36" s="13">
        <v>1.3</v>
      </c>
      <c r="E36" s="13">
        <v>0.65</v>
      </c>
      <c r="F36" s="13">
        <v>0.65</v>
      </c>
      <c r="I36" s="13">
        <v>0.04</v>
      </c>
      <c r="K36" s="13">
        <v>67.61</v>
      </c>
      <c r="L36" s="13">
        <v>67.61</v>
      </c>
    </row>
    <row r="37" spans="1:12" x14ac:dyDescent="0.25">
      <c r="A37" s="14">
        <v>9330726</v>
      </c>
      <c r="B37" s="15" t="s">
        <v>17</v>
      </c>
      <c r="C37" s="13">
        <v>0.92</v>
      </c>
      <c r="E37" s="13">
        <v>0.45</v>
      </c>
      <c r="F37" s="13">
        <v>0.45</v>
      </c>
      <c r="I37" s="13">
        <v>0.03</v>
      </c>
      <c r="K37" s="13">
        <v>47.57</v>
      </c>
      <c r="L37" s="13">
        <v>47.57</v>
      </c>
    </row>
    <row r="38" spans="1:12" x14ac:dyDescent="0.25">
      <c r="A38" s="14">
        <v>9332026</v>
      </c>
      <c r="B38" s="15" t="s">
        <v>22</v>
      </c>
      <c r="C38" s="13">
        <v>0.38</v>
      </c>
      <c r="E38" s="13">
        <v>0.18</v>
      </c>
      <c r="F38" s="13">
        <v>0.18</v>
      </c>
      <c r="I38" s="13">
        <v>0.01</v>
      </c>
      <c r="K38" s="13">
        <v>19.37</v>
      </c>
      <c r="L38" s="13">
        <v>19.37</v>
      </c>
    </row>
    <row r="39" spans="1:12" x14ac:dyDescent="0.25">
      <c r="A39" s="17">
        <v>9351026</v>
      </c>
      <c r="B39" s="15" t="s">
        <v>13</v>
      </c>
    </row>
    <row r="40" spans="1:12" x14ac:dyDescent="0.25">
      <c r="A40" s="17">
        <v>9352626</v>
      </c>
      <c r="B40" s="15" t="s">
        <v>41</v>
      </c>
    </row>
    <row r="41" spans="1:12" x14ac:dyDescent="0.25">
      <c r="A41" s="17">
        <v>9355526</v>
      </c>
      <c r="B41" s="15" t="s">
        <v>38</v>
      </c>
    </row>
    <row r="42" spans="1:12" x14ac:dyDescent="0.25">
      <c r="A42" s="17">
        <v>9355626</v>
      </c>
      <c r="B42" s="15" t="s">
        <v>38</v>
      </c>
    </row>
    <row r="43" spans="1:12" ht="30" x14ac:dyDescent="0.25">
      <c r="A43" s="14">
        <v>9362026</v>
      </c>
      <c r="B43" s="15" t="s">
        <v>46</v>
      </c>
      <c r="C43" s="13">
        <v>11.57</v>
      </c>
      <c r="E43" s="13">
        <v>5.79</v>
      </c>
      <c r="F43" s="13">
        <v>5.79</v>
      </c>
      <c r="I43" s="13">
        <v>2.52</v>
      </c>
      <c r="K43" s="13">
        <v>675.45</v>
      </c>
      <c r="L43" s="13">
        <v>675.45</v>
      </c>
    </row>
    <row r="44" spans="1:12" ht="30" x14ac:dyDescent="0.25">
      <c r="A44" s="14">
        <v>9364126</v>
      </c>
      <c r="B44" s="15" t="s">
        <v>46</v>
      </c>
      <c r="C44" s="13">
        <v>5.92</v>
      </c>
      <c r="E44" s="13">
        <v>2.94</v>
      </c>
      <c r="F44" s="13">
        <v>2.94</v>
      </c>
      <c r="I44" s="13">
        <v>1.29</v>
      </c>
      <c r="K44" s="13">
        <v>344.86</v>
      </c>
      <c r="L44" s="13">
        <v>344.86</v>
      </c>
    </row>
    <row r="45" spans="1:12" x14ac:dyDescent="0.25">
      <c r="A45" s="16" t="s">
        <v>14</v>
      </c>
      <c r="B45" s="15" t="s">
        <v>15</v>
      </c>
    </row>
    <row r="46" spans="1:12" x14ac:dyDescent="0.25">
      <c r="A46" s="13" t="s">
        <v>68</v>
      </c>
      <c r="B46" s="15" t="s">
        <v>67</v>
      </c>
      <c r="C46" s="13">
        <v>0</v>
      </c>
      <c r="E46" s="13">
        <v>4.8499999999999996</v>
      </c>
      <c r="F46" s="13">
        <v>4.8499999999999996</v>
      </c>
      <c r="I46" s="13">
        <v>0.01</v>
      </c>
      <c r="K46" s="13">
        <v>165.13</v>
      </c>
      <c r="L46" s="13">
        <v>165.13</v>
      </c>
    </row>
    <row r="47" spans="1:12" x14ac:dyDescent="0.25">
      <c r="A47" s="14" t="s">
        <v>32</v>
      </c>
      <c r="B47" s="15" t="s">
        <v>17</v>
      </c>
      <c r="C47" s="13">
        <v>0</v>
      </c>
      <c r="E47" s="13">
        <v>2.95</v>
      </c>
      <c r="F47" s="13">
        <v>2.95</v>
      </c>
      <c r="I47" s="13">
        <v>0.01</v>
      </c>
      <c r="K47" s="13">
        <v>100.57</v>
      </c>
      <c r="L47" s="13">
        <v>100.57</v>
      </c>
    </row>
    <row r="48" spans="1:12" x14ac:dyDescent="0.25">
      <c r="A48" s="14" t="s">
        <v>31</v>
      </c>
      <c r="B48" s="15"/>
      <c r="C48" s="13">
        <v>7.0000000000000007E-2</v>
      </c>
      <c r="E48" s="13">
        <v>4.41</v>
      </c>
      <c r="F48" s="13">
        <v>4.41</v>
      </c>
      <c r="I48" s="13">
        <v>0.03</v>
      </c>
      <c r="K48" s="13">
        <v>153.22999999999999</v>
      </c>
      <c r="L48" s="13" t="s">
        <v>65</v>
      </c>
    </row>
    <row r="49" spans="3:14" ht="45" x14ac:dyDescent="0.25">
      <c r="C49" s="13" t="s">
        <v>27</v>
      </c>
      <c r="D49" s="13" t="s">
        <v>28</v>
      </c>
      <c r="E49" s="13" t="s">
        <v>60</v>
      </c>
      <c r="F49" s="13" t="s">
        <v>57</v>
      </c>
      <c r="G49" s="13" t="s">
        <v>59</v>
      </c>
      <c r="H49" s="13" t="s">
        <v>58</v>
      </c>
      <c r="I49" s="13" t="s">
        <v>29</v>
      </c>
      <c r="J49" s="13" t="s">
        <v>30</v>
      </c>
      <c r="K49" s="13" t="s">
        <v>62</v>
      </c>
      <c r="L49" s="13" t="s">
        <v>61</v>
      </c>
      <c r="M49" s="13" t="s">
        <v>63</v>
      </c>
      <c r="N49" s="13" t="s">
        <v>64</v>
      </c>
    </row>
  </sheetData>
  <sortState ref="A3:N49">
    <sortCondition ref="A4"/>
  </sortState>
  <customSheetViews>
    <customSheetView guid="{B81B27B3-3CF8-4B7A-BD59-AD1E5778B401}" topLeftCell="A25">
      <selection activeCell="A3" sqref="A3:L48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Codes for Comm</vt:lpstr>
      <vt:lpstr>2008 top codes</vt:lpstr>
      <vt:lpstr>2009 top codes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Vavricek</dc:creator>
  <cp:lastModifiedBy>Alexandra Buck</cp:lastModifiedBy>
  <cp:lastPrinted>2015-12-03T14:23:23Z</cp:lastPrinted>
  <dcterms:created xsi:type="dcterms:W3CDTF">2011-07-13T14:46:23Z</dcterms:created>
  <dcterms:modified xsi:type="dcterms:W3CDTF">2015-12-03T14:24:37Z</dcterms:modified>
</cp:coreProperties>
</file>